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drawings/drawing1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80" windowHeight="1410" tabRatio="770" activeTab="1"/>
  </bookViews>
  <sheets>
    <sheet name="E-I-1" sheetId="1" r:id="rId1"/>
    <sheet name="E-I-2" sheetId="2" r:id="rId2"/>
    <sheet name="E-II" sheetId="3" r:id="rId3"/>
    <sheet name="E-III-1" sheetId="4" r:id="rId4"/>
    <sheet name="E-III-2" sheetId="5" r:id="rId5"/>
    <sheet name="E-IV" sheetId="6" r:id="rId6"/>
    <sheet name="E-V" sheetId="7" r:id="rId7"/>
    <sheet name="E-VI" sheetId="8" state="hidden" r:id="rId8"/>
    <sheet name="E-VII" sheetId="9" r:id="rId9"/>
    <sheet name="E-VIII" sheetId="10" r:id="rId10"/>
    <sheet name="E-IX" sheetId="11" r:id="rId11"/>
    <sheet name="E-10_INST-LLENADO_" sheetId="12" state="hidden" r:id="rId12"/>
    <sheet name="E-X Biblioteca" sheetId="13" r:id="rId13"/>
    <sheet name="IND.GRALEs_Enseñanza" sheetId="14" r:id="rId14"/>
    <sheet name="datos" sheetId="15" state="hidden" r:id="rId15"/>
    <sheet name="Hoja2" sheetId="16" state="hidden" r:id="rId16"/>
    <sheet name="CONGRESOS" sheetId="17" state="hidden" r:id="rId17"/>
  </sheets>
  <definedNames>
    <definedName name="_xlnm.Print_Area" localSheetId="11">'E-10_INST-LLENADO_'!$B$3:$E$39</definedName>
    <definedName name="_xlnm.Print_Area" localSheetId="0">'E-I-1'!$A$3:$U$28</definedName>
    <definedName name="_xlnm.Print_Area" localSheetId="1">'E-I-2'!$A$1:$U$103</definedName>
    <definedName name="_xlnm.Print_Area" localSheetId="2">'E-II'!$A$2:$K$40</definedName>
    <definedName name="_xlnm.Print_Area" localSheetId="3">'E-III-1'!$B$2:$G$207</definedName>
    <definedName name="_xlnm.Print_Area" localSheetId="4">'E-III-2'!$B$2:$F$21</definedName>
    <definedName name="_xlnm.Print_Area" localSheetId="5">'E-IV'!$A$1:$G$35</definedName>
    <definedName name="_xlnm.Print_Area" localSheetId="10">'E-IX'!$A$1:$K$29</definedName>
    <definedName name="_xlnm.Print_Area" localSheetId="6">'E-V'!$A$2:$G$25</definedName>
    <definedName name="_xlnm.Print_Area" localSheetId="7">'E-VI'!$A$3:$Q$28</definedName>
    <definedName name="_xlnm.Print_Area" localSheetId="8">'E-VII'!$A$1:$N$50</definedName>
    <definedName name="_xlnm.Print_Area" localSheetId="9">'E-VIII'!$A$2:$H$43</definedName>
    <definedName name="_xlnm.Print_Area" localSheetId="12">'E-X Biblioteca'!$A$1:$W$25</definedName>
    <definedName name="_xlnm.Print_Area" localSheetId="15">'Hoja2'!$A$1:$T$20</definedName>
    <definedName name="_xlnm.Print_Area" localSheetId="13">'IND.GRALEs_Enseñanza'!$A$1:$T$48</definedName>
    <definedName name="_xlnm.Print_Titles" localSheetId="3">'E-III-1'!$2:$13</definedName>
    <definedName name="_xlnm.Print_Titles" localSheetId="8">'E-VII'!$1:$11</definedName>
    <definedName name="_xlnm.Print_Titles" localSheetId="9">'E-VIII'!$1:$10</definedName>
  </definedNames>
  <calcPr fullCalcOnLoad="1"/>
</workbook>
</file>

<file path=xl/comments14.xml><?xml version="1.0" encoding="utf-8"?>
<comments xmlns="http://schemas.openxmlformats.org/spreadsheetml/2006/main">
  <authors>
    <author>Jiovani Emmanuel Torres Garc?a</author>
  </authors>
  <commentList>
    <comment ref="N31" authorId="0">
      <text>
        <r>
          <rPr>
            <b/>
            <sz val="9"/>
            <rFont val="Tahoma"/>
            <family val="2"/>
          </rPr>
          <t xml:space="preserve">no existe prog para est indi asi que se aplica en proporcion
</t>
        </r>
        <r>
          <rPr>
            <sz val="9"/>
            <rFont val="Tahoma"/>
            <family val="2"/>
          </rPr>
          <t xml:space="preserve">
</t>
        </r>
      </text>
    </comment>
    <comment ref="G31" authorId="0">
      <text>
        <r>
          <rPr>
            <b/>
            <sz val="9"/>
            <rFont val="Tahoma"/>
            <family val="2"/>
          </rPr>
          <t xml:space="preserve">no existe prog para est indi asi que se aplica en proporcion
</t>
        </r>
        <r>
          <rPr>
            <sz val="9"/>
            <rFont val="Tahoma"/>
            <family val="2"/>
          </rPr>
          <t xml:space="preserve">
</t>
        </r>
      </text>
    </comment>
  </commentList>
</comments>
</file>

<file path=xl/sharedStrings.xml><?xml version="1.0" encoding="utf-8"?>
<sst xmlns="http://schemas.openxmlformats.org/spreadsheetml/2006/main" count="2144" uniqueCount="746">
  <si>
    <t>ENSEÑANZA FORMATIVA    I</t>
  </si>
  <si>
    <t>SISTEMA FORMAL DE RESIDENCIAS DE ESPECIALIDAD - 1</t>
  </si>
  <si>
    <t>(2) FECHA:</t>
  </si>
  <si>
    <t>(3)  PERIODO: DEL</t>
  </si>
  <si>
    <t>AL</t>
  </si>
  <si>
    <t>(5)   Iniciaron</t>
  </si>
  <si>
    <t>Egresados</t>
  </si>
  <si>
    <t>(4) Especialidades de entrada directa</t>
  </si>
  <si>
    <t>R-I</t>
  </si>
  <si>
    <t>R-II</t>
  </si>
  <si>
    <t>R-III</t>
  </si>
  <si>
    <t>R-IV</t>
  </si>
  <si>
    <t>(6)                                                                                                                                       Sub  total</t>
  </si>
  <si>
    <t>(7) Bajas</t>
  </si>
  <si>
    <t>(8) Promovi dos</t>
  </si>
  <si>
    <t>(9) Total</t>
  </si>
  <si>
    <t>(10) Titulados en el año</t>
  </si>
  <si>
    <t>(11)                                                                                                                                                             No     de profesores</t>
  </si>
  <si>
    <t>(12)                                                                                                                              Alumnos/                                                                                                     Profesor</t>
  </si>
  <si>
    <t>N</t>
  </si>
  <si>
    <t>E</t>
  </si>
  <si>
    <t>(13) Total</t>
  </si>
  <si>
    <t>SECRETARÍA DE SALUD</t>
  </si>
  <si>
    <t>(1)  INSTITUCIÓN:</t>
  </si>
  <si>
    <t>SISTEMA FORMAL DE RESIDENCIAS DE ESPECIALIDAD - 2</t>
  </si>
  <si>
    <t xml:space="preserve">(4) Subespecialidades </t>
  </si>
  <si>
    <t>R-V</t>
  </si>
  <si>
    <t>RVI</t>
  </si>
  <si>
    <t>(9) Egresa dos</t>
  </si>
  <si>
    <t>(10)                                                                                                                                                             No     de profesores</t>
  </si>
  <si>
    <t>(11)                                                                                                                              Alumnos/                                                                                                     Profesor</t>
  </si>
  <si>
    <t>(12) Total</t>
  </si>
  <si>
    <t>ENSEÑANZA FORMATIVA    I I</t>
  </si>
  <si>
    <t>MAESTRÍAS  Y  DOCTORADOS</t>
  </si>
  <si>
    <t>( 6 ) Alumnos inscritos</t>
  </si>
  <si>
    <t>1º</t>
  </si>
  <si>
    <t>2º</t>
  </si>
  <si>
    <t>( 4 ) Nombre de la maestría</t>
  </si>
  <si>
    <t xml:space="preserve">(5) Institución docente </t>
  </si>
  <si>
    <t>(7)   Alumnos graduados</t>
  </si>
  <si>
    <t>(8)                                                                                                                                           No. de profesores</t>
  </si>
  <si>
    <t>(9)                                                                                                                                                  No. de tutores</t>
  </si>
  <si>
    <t>(10) Total</t>
  </si>
  <si>
    <t>( 13 ) Alumnos inscritos</t>
  </si>
  <si>
    <t>( 11 ) Nombre del doctorado</t>
  </si>
  <si>
    <t>(12)  Institución docente</t>
  </si>
  <si>
    <t>(14) Alumnos graduados</t>
  </si>
  <si>
    <t xml:space="preserve">( 15 )                                                                                                                                           No. de profesores </t>
  </si>
  <si>
    <t>( 16 )                                                                                                                                                  No. de tutores</t>
  </si>
  <si>
    <t>(17) Total</t>
  </si>
  <si>
    <t>ENSEÑANZA FORMATIVA   I I I</t>
  </si>
  <si>
    <t>ENSEÑANZA DE POSGRADO - 1</t>
  </si>
  <si>
    <t>(8) Procedencia</t>
  </si>
  <si>
    <t>(4)                                                                                                                                         Tipo de alumno</t>
  </si>
  <si>
    <t>(5)                                                                                                                                         Tipo de actividad</t>
  </si>
  <si>
    <t>(6)                                                                                                                       Duración</t>
  </si>
  <si>
    <t>(7) Institución docente</t>
  </si>
  <si>
    <t>ENSEÑANZA DE POSGRADO - 2</t>
  </si>
  <si>
    <t>PROGRAMA DE SUPERACIÓN ACADÉMICA DE PERSONAL</t>
  </si>
  <si>
    <t>(5)                                                                                                                                         Nombre del curso</t>
  </si>
  <si>
    <t>(7) Institución   docente</t>
  </si>
  <si>
    <t>(8) Nivel</t>
  </si>
  <si>
    <t>(11) Total</t>
  </si>
  <si>
    <t>( 10 ) Duración semanas</t>
  </si>
  <si>
    <t>( 9 )  Alumnos/profesores</t>
  </si>
  <si>
    <t>( 8 ) Número de profesores</t>
  </si>
  <si>
    <t>( 7 )         Número de alumnos</t>
  </si>
  <si>
    <t xml:space="preserve">( 6 )          Institución docente </t>
  </si>
  <si>
    <t>( 5 ) Cursos por período</t>
  </si>
  <si>
    <t>( 4 ) Nombre del ciclo clínico</t>
  </si>
  <si>
    <t>PREGRADO-MEDICINA</t>
  </si>
  <si>
    <t>ENSEÑANZA FORMATIVA   IV</t>
  </si>
  <si>
    <t xml:space="preserve">ENSEÑANZA   IX </t>
  </si>
  <si>
    <t>EDUCACIÓN PARA LA SALUD</t>
  </si>
  <si>
    <t>(4) Número</t>
  </si>
  <si>
    <t>(5) Tema</t>
  </si>
  <si>
    <t>(6) Dirigido a:</t>
  </si>
  <si>
    <t>(7) Número de receptores</t>
  </si>
  <si>
    <t>(8) Servicio responsable</t>
  </si>
  <si>
    <t>(9) Horas</t>
  </si>
  <si>
    <t>(10)Tipo de actividad</t>
  </si>
  <si>
    <t>(11) Intramuros</t>
  </si>
  <si>
    <t>(12) Extramuros</t>
  </si>
  <si>
    <t xml:space="preserve">ENSEÑANZA FORMATIVA   V </t>
  </si>
  <si>
    <t>PREGRADO - OTRAS LICENCIATURAS</t>
  </si>
  <si>
    <t>( 4 ) Carrera</t>
  </si>
  <si>
    <t>( 5 )                                                                                                                                    Tipo de actividad</t>
  </si>
  <si>
    <t>( 6 )                    No    de                                                                                                                         alumnos</t>
  </si>
  <si>
    <t>( 7 )                                                                                                                                         Duración</t>
  </si>
  <si>
    <t>( 8 )                                                                                                                                    Institución docente</t>
  </si>
  <si>
    <t>(ANUAL)</t>
  </si>
  <si>
    <t xml:space="preserve">ENSEÑANZA FORMATIVA   VI </t>
  </si>
  <si>
    <t>CURSOS TÉCNICOS Y POSTÉCNICOS</t>
  </si>
  <si>
    <t>(4)Nombre del curso</t>
  </si>
  <si>
    <t>1er.</t>
  </si>
  <si>
    <t>2o.</t>
  </si>
  <si>
    <t>3er.</t>
  </si>
  <si>
    <t>ENSEÑANZA   V I I</t>
  </si>
  <si>
    <t>EDUCACIÓN CONTINUA</t>
  </si>
  <si>
    <t>(4)     N° prog.</t>
  </si>
  <si>
    <t>(5) Tipo de actividad</t>
  </si>
  <si>
    <t>(6) T</t>
  </si>
  <si>
    <t>(7) TP</t>
  </si>
  <si>
    <t>(8) Ins. que otorga el reconocimiento</t>
  </si>
  <si>
    <t>(9) Nombre de la actividad</t>
  </si>
  <si>
    <t>(10) Institución sede</t>
  </si>
  <si>
    <t>(11) Horas</t>
  </si>
  <si>
    <t>(13) Dirigido a:</t>
  </si>
  <si>
    <t>(14) Profesores</t>
  </si>
  <si>
    <t>Intramuros</t>
  </si>
  <si>
    <t>Extramuros</t>
  </si>
  <si>
    <t>Internos</t>
  </si>
  <si>
    <t>Externos</t>
  </si>
  <si>
    <t>ENSEÑANZA   V III</t>
  </si>
  <si>
    <t>CAPACITACIÓN PARA EL DESARROLLO Y DESEMPEÑO</t>
  </si>
  <si>
    <t>(5) Tipo de evento</t>
  </si>
  <si>
    <t>(6) Nombre del evento</t>
  </si>
  <si>
    <t xml:space="preserve">(7) Dirigido a: </t>
  </si>
  <si>
    <t>(8) Número de personas programadas</t>
  </si>
  <si>
    <t>(9) No. de personas que finalizaron el evento</t>
  </si>
  <si>
    <t>(10)Número de profesores</t>
  </si>
  <si>
    <t>(11) Número de horas impartidas</t>
  </si>
  <si>
    <t>BIBLIOTECA O CENTRO</t>
  </si>
  <si>
    <t>RECURSOS E INDICADORES</t>
  </si>
  <si>
    <t>MATERIAL Y EQUIPO</t>
  </si>
  <si>
    <t>LIBROS</t>
  </si>
  <si>
    <t>TITULOS REVISTAS</t>
  </si>
  <si>
    <t>FOTOCOPIADORAS</t>
  </si>
  <si>
    <t>COMPUTADORAS</t>
  </si>
  <si>
    <t>BASES DE DATOS</t>
  </si>
  <si>
    <t>WEB</t>
  </si>
  <si>
    <t>TOTAL</t>
  </si>
  <si>
    <t>NUEVOS</t>
  </si>
  <si>
    <t>HORAS SEM.</t>
  </si>
  <si>
    <t>NO. DE ATENCIONES</t>
  </si>
  <si>
    <t>FOTOCOPIAS</t>
  </si>
  <si>
    <t>NO. DE CONSULTAS</t>
  </si>
  <si>
    <t>INTERNOS</t>
  </si>
  <si>
    <t>EXTERNOS</t>
  </si>
  <si>
    <t>REVISTAS</t>
  </si>
  <si>
    <t>REV. ELEC.</t>
  </si>
  <si>
    <t>RECURSOS HUMANOS</t>
  </si>
  <si>
    <t>BIBLIOTECARIO PROFESIONAL</t>
  </si>
  <si>
    <t>OTRO PROFESIONAL</t>
  </si>
  <si>
    <t>ADMINISTRATIVOS</t>
  </si>
  <si>
    <t>SECRETARIA</t>
  </si>
  <si>
    <t>OTRAS ACTIVIDADES RELEVANTES</t>
  </si>
  <si>
    <t xml:space="preserve">ENSEÑANZA   X </t>
  </si>
  <si>
    <t>BIBLIOTECA</t>
  </si>
  <si>
    <t>INSTRUCTIVO DE LLENADO PARA EL FORMATO</t>
  </si>
  <si>
    <t>ENSEÑANZA X</t>
  </si>
  <si>
    <t>APOYOS PARA LA ENSEÑANZA</t>
  </si>
  <si>
    <t>No.</t>
  </si>
  <si>
    <t>CONCEPTO</t>
  </si>
  <si>
    <t>SE ANOTARÁ</t>
  </si>
  <si>
    <t>Número de Libros</t>
  </si>
  <si>
    <t>Número total de volúmenes de libros que contiene el acervo de la biblioteca o centro</t>
  </si>
  <si>
    <t>Número de libros (Nuevos)</t>
  </si>
  <si>
    <t>Número de adquisiciones nuevas en este período</t>
  </si>
  <si>
    <t>Número de revistas</t>
  </si>
  <si>
    <t>Número total de títulos de revistas con que cuenta la colección de hemeroteca, ya sea por suscripción, canje o donación.</t>
  </si>
  <si>
    <t>Número de revistas (Nuevos)</t>
  </si>
  <si>
    <t>Número de títulos de revistas nuevas en este período.</t>
  </si>
  <si>
    <t>Número de fotocopiadoras</t>
  </si>
  <si>
    <t>Número de máquinas fotocopiadoras con que cuenta la bibliohemeroteca.</t>
  </si>
  <si>
    <t>Número de computadoras</t>
  </si>
  <si>
    <t>Número de equipos de computadora o terminales que existen en la biblioteca o centro.</t>
  </si>
  <si>
    <t>Bases de Datos</t>
  </si>
  <si>
    <t>Número de base de datos en suscripción con costo.</t>
  </si>
  <si>
    <t>Revistas Electrónicas</t>
  </si>
  <si>
    <t>Número de títulos de revistas electrónicas en suscripción con costo.</t>
  </si>
  <si>
    <t>Si se cuenta con acceso a través de la WEB a la Biblioteca o Centro de Información</t>
  </si>
  <si>
    <t>Hora semana</t>
  </si>
  <si>
    <t>Horas/Semana de servicio que otorgó la bibliohemeroteca a sus usuarios.</t>
  </si>
  <si>
    <t>Número de usuarios internos</t>
  </si>
  <si>
    <t>Número de usuarios internos atendidos en el periodo.</t>
  </si>
  <si>
    <t>Número de usuarios externos</t>
  </si>
  <si>
    <t>Número de usuarios externos atendidos en el período.</t>
  </si>
  <si>
    <t>Número de consultas de libros</t>
  </si>
  <si>
    <t>Número de consultas que se hicieron a libros en el periodo.</t>
  </si>
  <si>
    <t>Número de consultas revistas</t>
  </si>
  <si>
    <t>Número de consultas que se hicieron a revistas en el periodo.</t>
  </si>
  <si>
    <t>Número de préstamos</t>
  </si>
  <si>
    <t>interbibliotecarios</t>
  </si>
  <si>
    <t>Número de préstamos interbibliotecarios otorgados y recibidos con otras instituciones.</t>
  </si>
  <si>
    <t>Número de fotocopias</t>
  </si>
  <si>
    <t>Número total de fotocopias  otorgadas a los usuarios  en el período.</t>
  </si>
  <si>
    <t>Número de consultas a Bases de Datos</t>
  </si>
  <si>
    <t>Número de consultas a bases de datos por los usuarios en el período.</t>
  </si>
  <si>
    <t>Número de Consultas a Revistas Electrónicas</t>
  </si>
  <si>
    <t>Número de consultas a las Revistas Electrónicas durante  el período.</t>
  </si>
  <si>
    <t>Número de Consultas a la WEB</t>
  </si>
  <si>
    <t>Número de consultas a la página WEB de la Biblioteca o Centro.</t>
  </si>
  <si>
    <t>Bibliotecarios</t>
  </si>
  <si>
    <t>Número de Bibliotecarios profesionales que laboran en la Biblioteca o Centro</t>
  </si>
  <si>
    <t>Otro Profesional</t>
  </si>
  <si>
    <t>Número de Profesionales que laboran en la Biblioteca o Centro.</t>
  </si>
  <si>
    <t>Administrativo</t>
  </si>
  <si>
    <t>Número de personal que aparece con la categoría de administrativo que labora en la biblioteca o Centro</t>
  </si>
  <si>
    <t>Secretaría</t>
  </si>
  <si>
    <t>Número de Secretarías que laboran en la Biblioteca o Centro</t>
  </si>
  <si>
    <t>Total</t>
  </si>
  <si>
    <t>Número Total del personal que labora en la biblioteca o centro</t>
  </si>
  <si>
    <t>El reporte de las actividades más relevantes que se realizan en la Biblioteca o Centro.</t>
  </si>
  <si>
    <t xml:space="preserve">Este formato está dedicado a presentar información semestral, correspondiente a los apoyos didácticos proporcionados </t>
  </si>
  <si>
    <t>por la Institución al proceso de enseñanza.</t>
  </si>
  <si>
    <t>INDICADOR</t>
  </si>
  <si>
    <t>EFICIENCIA</t>
  </si>
  <si>
    <t>NUMERO DE PROFESORES PARA CAPACITACION (VII + VIII)</t>
  </si>
  <si>
    <t>NUMERO DE ALUMNOS EN FORMACION POSGRADO  (I + II)</t>
  </si>
  <si>
    <t>NUMERO DE PROFESORES PARA FORMACION  (I + II)</t>
  </si>
  <si>
    <t>2A</t>
  </si>
  <si>
    <t xml:space="preserve">NUMERO DE PROFESORES UNIVERSITARIOS  ASIGNADOS </t>
  </si>
  <si>
    <t>NUMERO TOTAL DE PROFESORES  PARA FORMACION  DE POSGRADO (I + II)</t>
  </si>
  <si>
    <t>3</t>
  </si>
  <si>
    <t>NUMERO DE ALUMNOS DE SUBSEDE  (III-I)</t>
  </si>
  <si>
    <t>NUMERO DE ALUMNOS DE SEDE  (I-1+1-2 + II)</t>
  </si>
  <si>
    <t>4</t>
  </si>
  <si>
    <t xml:space="preserve">NUMERO DE PARTICIPANTES EN ACTIVIDADES DE EDUCACION PARA LA SALUD  </t>
  </si>
  <si>
    <t xml:space="preserve">NUMERO DE ACTIVIDADES DE EDUCACION PARA LA SALUD EFECTUADAS  </t>
  </si>
  <si>
    <t>EFICACIA</t>
  </si>
  <si>
    <t>TOTAL DE CURSOS DE CAPACITACION REALIZADOS  (VII+VIII)</t>
  </si>
  <si>
    <t>TOTAL DE CURSOS DE CAPACITACION PROGRAMADOS  (VII+VIII)</t>
  </si>
  <si>
    <t>TOTAL DE CURSOS DE FORMACION REALIZADOS   (I+II+IV+V+VI)</t>
  </si>
  <si>
    <t>TOTAL DE CURSOS DE FORMACION PROGRAMADOS  (I+II+IV+V+VI)</t>
  </si>
  <si>
    <t>EFECTIVIDAD-INDICADORES ESPECIALES</t>
  </si>
  <si>
    <t>TOTAL DE HORAS /AULA IMPARTIDAS</t>
  </si>
  <si>
    <t>TOTAL DE HORAS/AULA PROGRAMADAS</t>
  </si>
  <si>
    <t>TOTAL DE ALUMNOS INSCRITOS EN PORGRMAS DE POSGRADO</t>
  </si>
  <si>
    <t>TOTAL DE ALUMNOS DE POSGRADO MATRICULADOS</t>
  </si>
  <si>
    <t>TOTAL DE PROGRAMAS DE POSGRADO ACADEMICO INSCRITOS EN EL PADRON CONACYT</t>
  </si>
  <si>
    <t>EFECTIVIDAD</t>
  </si>
  <si>
    <t>ALUMNOS EGRESADOS DE CURSOS DE CAPACITACION (VII+VIII y IX)</t>
  </si>
  <si>
    <t>TOTAL DE ALUMNOS INSCRITOS EN CURSOS DE CAPACITACION (VII+VIII y IX)</t>
  </si>
  <si>
    <t>ALUMNOS EGRESADOS DE CURSOS DE FORMACION (I+II+III+IV+V+VI)</t>
  </si>
  <si>
    <t>TOTAL DE ALUMNOS INSCRITOS EN CURSOS DE FORMACION (I+II+III+IV+V+VI)</t>
  </si>
  <si>
    <t>CALIDAD</t>
  </si>
  <si>
    <t>TOTAL DE PROFESIONALES EN LA SALUD ENCUESTADOS QUE CONCLUYEN SU FORMACIÓN EN EL MISMO PERÍODO</t>
  </si>
  <si>
    <t>x</t>
  </si>
  <si>
    <t>=</t>
  </si>
  <si>
    <t>ALUMNOS PROGRAMADOS</t>
  </si>
  <si>
    <t xml:space="preserve">ALUMNOS FORMADOS  </t>
  </si>
  <si>
    <t xml:space="preserve">ALUMNOS PROGRAMADOS </t>
  </si>
  <si>
    <t>SUMA DE LA CALIFICACIÓN MANIFESTADA POR LOS PROFESIONALES DE LA SALUD QUE CONLCLUYEN POSGRADO NO CLÍNICOS ENCUENTADOS RESPECTO A LA CALIDAD PERCIBIDA DE SU FORMACIÓN</t>
  </si>
  <si>
    <t>REVISTAS ELECTRONICAS</t>
  </si>
  <si>
    <t>ESTADISTICAS</t>
  </si>
  <si>
    <t>NO. DE PRESTAMOS</t>
  </si>
  <si>
    <t>NO. DE PRESTAMOS INTERBIBLIOTECARIOS</t>
  </si>
  <si>
    <t>CATEGORIA</t>
  </si>
  <si>
    <t>SEMESTRAL</t>
  </si>
  <si>
    <t>ALUMNOS DE CURSO DE POSGRADO DE ESPECIALIDAD</t>
  </si>
  <si>
    <t>Maestría en Ciencias Médicas</t>
  </si>
  <si>
    <t>INCMNSZ</t>
  </si>
  <si>
    <t>Doctorado en Ciencias Médicas</t>
  </si>
  <si>
    <t>DOCTORADO</t>
  </si>
  <si>
    <t>Número de profesores: 32</t>
  </si>
  <si>
    <t>(12) Total de alumnos Inscritos</t>
  </si>
  <si>
    <t>( 6 )                    No    de                                                                                                                         alumnos Apro</t>
  </si>
  <si>
    <t xml:space="preserve">(15) Total </t>
  </si>
  <si>
    <t>Número de alumnos inscritos</t>
  </si>
  <si>
    <t>Número de profesores</t>
  </si>
  <si>
    <t>INSTITUTO NACIONAL DE CIENCIAS MÉDICAS Y NUTRICIÓN</t>
  </si>
  <si>
    <t>SALVADOR ZUBIRÁN</t>
  </si>
  <si>
    <t>PERIODO</t>
  </si>
  <si>
    <t>ENERO - JUNIO</t>
  </si>
  <si>
    <t>IV.  INDICADORES DE ADMINISTRACION</t>
  </si>
  <si>
    <t>VALORES ESPERADOS ESPERADOS</t>
  </si>
  <si>
    <t>(2011 - Semestral)</t>
  </si>
  <si>
    <t>(2012 - Semestral)</t>
  </si>
  <si>
    <t>ALUMNOS FORMADOS 2011</t>
  </si>
  <si>
    <t>SUBTOTAL</t>
  </si>
  <si>
    <t>BAJAS</t>
  </si>
  <si>
    <t>CURSOS</t>
  </si>
  <si>
    <t>PROFESORES</t>
  </si>
  <si>
    <t>SFRESP-1</t>
  </si>
  <si>
    <t>SFRESP-2</t>
  </si>
  <si>
    <t>MAESTRIA</t>
  </si>
  <si>
    <t>PREGRADO MED</t>
  </si>
  <si>
    <t>ENFERMERIA</t>
  </si>
  <si>
    <t>alumnos sede</t>
  </si>
  <si>
    <t>25-50</t>
  </si>
  <si>
    <t>Total menos bajas</t>
  </si>
  <si>
    <t>3-5</t>
  </si>
  <si>
    <t>cursos</t>
  </si>
  <si>
    <t>10-30</t>
  </si>
  <si>
    <t>15-20</t>
  </si>
  <si>
    <t>90-110</t>
  </si>
  <si>
    <t>total curso</t>
  </si>
  <si>
    <t>numero de curso</t>
  </si>
  <si>
    <t>TOTAL DE PERSONAS ASISTENTES DE EDUCACION CONTINUA  (VII)</t>
  </si>
  <si>
    <t>TOTAL DE PERSONAS PROGRAMADAS PARA EDUCACION CONTINUA      (VII )</t>
  </si>
  <si>
    <t>total de alumnos</t>
  </si>
  <si>
    <t>No. DE POSGRADOS ACADEMICOS QUE UIMPARTEN EL INST</t>
  </si>
  <si>
    <t>egresados</t>
  </si>
  <si>
    <t>profesores</t>
  </si>
  <si>
    <t>Cuadro Resumen</t>
  </si>
  <si>
    <t>CUADRO RESUMEN</t>
  </si>
  <si>
    <t>Maestria y doctorado</t>
  </si>
  <si>
    <t>IV.  INDICADORES DE ENSEÑANZA</t>
  </si>
  <si>
    <t>0.5-2.0</t>
  </si>
  <si>
    <t>Consec</t>
  </si>
  <si>
    <t>INFORME</t>
  </si>
  <si>
    <t>TITULO_COM</t>
  </si>
  <si>
    <t>CONGRESO</t>
  </si>
  <si>
    <t>AUTORES</t>
  </si>
  <si>
    <t>DEPTO</t>
  </si>
  <si>
    <t>FECHA</t>
  </si>
  <si>
    <t>LUGAR</t>
  </si>
  <si>
    <t>ORIGEN</t>
  </si>
  <si>
    <t>FINANCIA</t>
  </si>
  <si>
    <t>2012/03</t>
  </si>
  <si>
    <t>LINFOMA DEL MANTO (POLIPOSIS LINFOMATOSA)</t>
  </si>
  <si>
    <t>IV CURSO INTERNACIONAL DE HEMATOPATOLOGÍA DIAGNOSTICA</t>
  </si>
  <si>
    <t>FRANCISCO JAVIER LLAMAS GUTIÉRREZ</t>
  </si>
  <si>
    <t>315</t>
  </si>
  <si>
    <t>201202</t>
  </si>
  <si>
    <t>DISTRITO FEDERAL, MÉXICO</t>
  </si>
  <si>
    <t>I</t>
  </si>
  <si>
    <t>INSTITUCIONAL</t>
  </si>
  <si>
    <t>BRAULIO MARTÍNEZ BENÍTEZ</t>
  </si>
  <si>
    <t>201203</t>
  </si>
  <si>
    <t>VASCULITIS EN TRASPLANTE RENAL, DIAGNOSTICOS DIFERENCIALES</t>
  </si>
  <si>
    <t>3ER. CURSO DE NEFROPATOLOGÍA 2012</t>
  </si>
  <si>
    <t>NORMA O. URIBE URIBE</t>
  </si>
  <si>
    <t>201204</t>
  </si>
  <si>
    <t>ASPECTOS MORFOLOGICOS DE LA ENFERMEDAD INFLAMATORIA INTESTINAL</t>
  </si>
  <si>
    <t>3ER. CURSO TEÓRICO-PRÁCTICO DE ENFERMEDAD INFLAMATORIA INTESTINAL. INCMNSZ</t>
  </si>
  <si>
    <t>CURSO INTERNACIONAL DE CIRUGIOA DE COLON RECTO Y ANO</t>
  </si>
  <si>
    <t>CURSO DE IDENTIDAD PROFESIONAL ASOC. ENFERMERAS</t>
  </si>
  <si>
    <t>95-100</t>
  </si>
  <si>
    <t>70-100</t>
  </si>
  <si>
    <t>Biologia de la Reproducción</t>
  </si>
  <si>
    <t>Coloproctología</t>
  </si>
  <si>
    <t>Dermatología</t>
  </si>
  <si>
    <t>Endocrinología</t>
  </si>
  <si>
    <t>Gastroenterología</t>
  </si>
  <si>
    <t>Geriatría</t>
  </si>
  <si>
    <t>Hematología</t>
  </si>
  <si>
    <t>Infectología</t>
  </si>
  <si>
    <t>Nefrología</t>
  </si>
  <si>
    <t>Neurología</t>
  </si>
  <si>
    <t>Nutriología  Clínica</t>
  </si>
  <si>
    <t>Neurofisiología Clínica</t>
  </si>
  <si>
    <t>Oncología</t>
  </si>
  <si>
    <t>Reumatología</t>
  </si>
  <si>
    <t>Urología</t>
  </si>
  <si>
    <t>Algología</t>
  </si>
  <si>
    <t>Cardioneumología</t>
  </si>
  <si>
    <t>Cirugía Endocrina</t>
  </si>
  <si>
    <t>Cirugía Hepato Pancreático Biliar</t>
  </si>
  <si>
    <t>Enfermedades tiroideas</t>
  </si>
  <si>
    <t>Hematopatología</t>
  </si>
  <si>
    <t>Nefropatología</t>
  </si>
  <si>
    <t>Patología Gastrointestinal</t>
  </si>
  <si>
    <t>Imagen x Tomografía  Computada de Tórax y Abdomen</t>
  </si>
  <si>
    <t>Imagen en cabeza y cuello</t>
  </si>
  <si>
    <t>HOSPITAL ESPAÑOL</t>
  </si>
  <si>
    <t>INSTITUTO NACIONAL DE REHABILITACIÓN</t>
  </si>
  <si>
    <t>CENTRO MEDICO ABC</t>
  </si>
  <si>
    <t>INSTITUCIÓN: INSTITUTO NACIONAL DE CIENCIAS MEDICAS Y NUTRICION SALVADOR ZUBIRÁN</t>
  </si>
  <si>
    <t>2 MESES</t>
  </si>
  <si>
    <t>Curso</t>
  </si>
  <si>
    <t>INSTITUCIÓN: INSTITUTO NACIONAL DE CIENCIAS MÉDICAS Y NUTRICIÓN SALVADOR ZUBIRÁN</t>
  </si>
  <si>
    <t>(2014 - Semestral)</t>
  </si>
  <si>
    <t xml:space="preserve">FECHA: </t>
  </si>
  <si>
    <t>Angología y Cx. Vascular</t>
  </si>
  <si>
    <t>Medicina Crítica</t>
  </si>
  <si>
    <t>Cirugía Bariatrica</t>
  </si>
  <si>
    <t>Cirugia de la mano reumática</t>
  </si>
  <si>
    <t>Cirugía Toracoscópica</t>
  </si>
  <si>
    <t>Diabetes y metabolismo</t>
  </si>
  <si>
    <t>Diagnóstico por imagen en neurológica</t>
  </si>
  <si>
    <t>Diagnóstico por resonancia magnética</t>
  </si>
  <si>
    <t>Ecocardiografía</t>
  </si>
  <si>
    <t>Endoscopia Gastroinstestinal</t>
  </si>
  <si>
    <t>Enfermedades inflamatorias intestinal</t>
  </si>
  <si>
    <t>Enfermedad vascular cerebral</t>
  </si>
  <si>
    <t>Enfermedades del metabolismo mineral</t>
  </si>
  <si>
    <t>Enfermedades neuromusculares</t>
  </si>
  <si>
    <t>Geriatría neurológica</t>
  </si>
  <si>
    <t>Imagén Cardiovascular por tomografía computada</t>
  </si>
  <si>
    <t>Imagen y procedimientos  de Intervención en Glándula mamaria</t>
  </si>
  <si>
    <t>Medicina perioperatoria</t>
  </si>
  <si>
    <t>Motilidad gastrointestinal</t>
  </si>
  <si>
    <t>Nefrología del Trasplante</t>
  </si>
  <si>
    <t xml:space="preserve">Obesidad </t>
  </si>
  <si>
    <t>Oftalmología en medicina interna</t>
  </si>
  <si>
    <t>Patología molecular y subcelular aplicado al diagnóstico</t>
  </si>
  <si>
    <t>Patología oncológica</t>
  </si>
  <si>
    <t>Psiquiatria de Enlace</t>
  </si>
  <si>
    <t>Radiología Intervencionista vascular periferica toracio</t>
  </si>
  <si>
    <t>Trasplante de celular progenitoras hematopoyeticas</t>
  </si>
  <si>
    <t>Trasplante renal</t>
  </si>
  <si>
    <t xml:space="preserve">Acceso libre </t>
  </si>
  <si>
    <t>XX</t>
  </si>
  <si>
    <t>HOSPITAL GENERAL DE PACHUCA</t>
  </si>
  <si>
    <t>N.RR.</t>
  </si>
  <si>
    <t>Personal del Instituto</t>
  </si>
  <si>
    <t>CIRUGÍA GENERAL</t>
  </si>
  <si>
    <t>GASTROENTEROLOGÍA</t>
  </si>
  <si>
    <t>GENÉTICA MÉDICA</t>
  </si>
  <si>
    <t>Inducción</t>
  </si>
  <si>
    <t>PERIODO:  DEL 1 DE ENERO AL 30 DE JUNIO DE 2015</t>
  </si>
  <si>
    <t>(2015 - Semestral)</t>
  </si>
  <si>
    <t>ANATOMIA PATOLOGICA</t>
  </si>
  <si>
    <t>ANESTESIOLOGIA</t>
  </si>
  <si>
    <t>CIRUGIA GENERAL</t>
  </si>
  <si>
    <t>MEDICINA INTERNA</t>
  </si>
  <si>
    <t>IMAGENOLOGIA DIAGNOSTICA Y TERAPEUTICA</t>
  </si>
  <si>
    <t>MEDICINA INTERNA-GERIATRIA</t>
  </si>
  <si>
    <t>UROLOGIA</t>
  </si>
  <si>
    <t>Anestesia  para Trasplantes</t>
  </si>
  <si>
    <t>Neuroendocrino</t>
  </si>
  <si>
    <t xml:space="preserve">Reconstrucción Articular de Cadera y Rodilla </t>
  </si>
  <si>
    <t>Trastornos de Sistema Nervioso Autónomo</t>
  </si>
  <si>
    <t>Us Abdomen  y Us Dopller</t>
  </si>
  <si>
    <t>VIH</t>
  </si>
  <si>
    <t xml:space="preserve">R2 MEDICINA INTERNA </t>
  </si>
  <si>
    <t>ONCOLOGÍA MÉDICA</t>
  </si>
  <si>
    <t>UN MES</t>
  </si>
  <si>
    <t>HOSPITAL GENERAL DR. MANUEL GEA GONZÁLEZ</t>
  </si>
  <si>
    <t>NEUROLOGÍA</t>
  </si>
  <si>
    <t>R3 MEDICINA INTERNA</t>
  </si>
  <si>
    <t>INFECTOLOGÍA</t>
  </si>
  <si>
    <t>HOSPITAL ANGELES PEDREGAL</t>
  </si>
  <si>
    <t>R4 CIRUGÍA GNERAL</t>
  </si>
  <si>
    <t>CX COLON Y RECTO</t>
  </si>
  <si>
    <t>IMSS DR. BERNARDO SEPULBEDA</t>
  </si>
  <si>
    <t>CX HEPATO-PANCREATO - BILIAR</t>
  </si>
  <si>
    <t>ISSSTE  HOSPITAL GENERAL DE TACUBA</t>
  </si>
  <si>
    <t>R3 GERIATRÍA</t>
  </si>
  <si>
    <t>GERIATRÍA</t>
  </si>
  <si>
    <t>IMSS UNIDAD MÉDICO FAMILIAR 66 VERACRUZ NORTE</t>
  </si>
  <si>
    <t>CIRUGÍA EXPERIMENTAL</t>
  </si>
  <si>
    <t>HRAE BAJIO LEÓN GUANAJUATO</t>
  </si>
  <si>
    <t>R5 REUMATOLOGIA</t>
  </si>
  <si>
    <t xml:space="preserve">REUMATOLOGÍA </t>
  </si>
  <si>
    <t>HOSPITAL INFANTIL DE MÉXICO "Federico Gómez"</t>
  </si>
  <si>
    <t>R2 ENDOCRINOLOGÍA</t>
  </si>
  <si>
    <t>ENDOCRINOLOGÍA</t>
  </si>
  <si>
    <t>R4 UROLOGÍA</t>
  </si>
  <si>
    <t>UROLOGÍA</t>
  </si>
  <si>
    <t>IMSS PUEBLA  HGR No. 36</t>
  </si>
  <si>
    <t>R3 PSICQUIATRÍA</t>
  </si>
  <si>
    <t>PSIQUIATRÍA</t>
  </si>
  <si>
    <t>INSTITUTO NACIONAL DE NEUROLOGÍA Y NEUROENDORINOLOGÍA</t>
  </si>
  <si>
    <t>R1 ANESTESIOLOGÍA</t>
  </si>
  <si>
    <t>ANESTESIOLOGÍA</t>
  </si>
  <si>
    <t>UNIVERSIDAD AUTONOMA DE NICARAGUA</t>
  </si>
  <si>
    <t>HOSPITAL GENERAL DR. MAUEL GEA GONZÁLEZ</t>
  </si>
  <si>
    <t>R2 ANESTIOLOGÍA</t>
  </si>
  <si>
    <t>HOSPITALCENTRAL " DR. IGNACIO MORONES PRIETO"</t>
  </si>
  <si>
    <t>R3 CIRUGÍA GENERAL</t>
  </si>
  <si>
    <t>TRASPLANTE</t>
  </si>
  <si>
    <t xml:space="preserve">HRAE DE LA PENINSULA DE YUCATÁN </t>
  </si>
  <si>
    <t>R4 PSIQUIATRÍA</t>
  </si>
  <si>
    <t>UNIDAD DE REABILITACIÓN PSIQUIATRÍA SERVIOS DE SALUD E NUEVO LÉON</t>
  </si>
  <si>
    <t>R3 ANESTESIOLOGÍA</t>
  </si>
  <si>
    <t>FACULTAD DE MEDICINA  INIVERSIDAD CES</t>
  </si>
  <si>
    <t>ONCOLOGÍA CLÍNICA</t>
  </si>
  <si>
    <t xml:space="preserve">HOSPITAL CENTRAL SAN JUAN DE DIOS  GUATEMALA </t>
  </si>
  <si>
    <t>UNIVERSIDAD AUTONOMA DE SINALOA</t>
  </si>
  <si>
    <t>NEFROLOGÍA</t>
  </si>
  <si>
    <t xml:space="preserve">ESCUELA DE MEDICINA DEL TECNOLOGICO DE MONTERREY </t>
  </si>
  <si>
    <t>R3 CIRUGIA GENERAL</t>
  </si>
  <si>
    <t>CENTRO DE ESPECIALIDAEDES MEDICAS DEL ESTADO DE VERACRÚZ DR. RAFAEL LUCIO</t>
  </si>
  <si>
    <t>R4 GERIATRÍA</t>
  </si>
  <si>
    <t>IMSS HOSPITAL GENERAL REGIONAL No. 1  QUERÉTARO</t>
  </si>
  <si>
    <t>TRASPLANTE , NEUROLOGÍA , PACREAS</t>
  </si>
  <si>
    <t>3 MESES</t>
  </si>
  <si>
    <t>HRAEO DE OAXACA</t>
  </si>
  <si>
    <t>R3 IMAGENOLOGÍA DIAGNÓSTICA</t>
  </si>
  <si>
    <t>IMAGENOLOGÍA</t>
  </si>
  <si>
    <t>HOSPITAL MILITAR DR. ALEJANDRO DAVILA BOLAÑOS</t>
  </si>
  <si>
    <t>R2 NEUROLOGÍA</t>
  </si>
  <si>
    <t xml:space="preserve">INSTITUTO NACIONAL DE PEDIATRÍA </t>
  </si>
  <si>
    <t>CUIDADOS INTENSIVOS</t>
  </si>
  <si>
    <t>HR "LIC. ADOFO LÓPEZ MATEOS"</t>
  </si>
  <si>
    <t>R2 IMAGENOLOGÍA DIAGNÓSTICA</t>
  </si>
  <si>
    <t>CENTRO MÉDICO ABC</t>
  </si>
  <si>
    <t>HPD HOSPITAL CIVIL DE GUADALAJARA  UNIDAD HOSPITALARIA FRAY ANTONIO ALCALDE</t>
  </si>
  <si>
    <t>R3 NEUROLOGIA</t>
  </si>
  <si>
    <t>NEUROFISIOLOGÍA</t>
  </si>
  <si>
    <t>HOSPITAL REGIONAL HONORIO DELGADO AREQUIPA</t>
  </si>
  <si>
    <t xml:space="preserve">R3 OTORRINOLARINGOLOGÍA </t>
  </si>
  <si>
    <t>OTORRINOLARINGOLOGÍA</t>
  </si>
  <si>
    <t xml:space="preserve">HOSPITAL CENTRAL  DE ALTA ESPECIALIDAD </t>
  </si>
  <si>
    <t>R3 GASTROENTEROLOGÍA</t>
  </si>
  <si>
    <t>HOSPITAL GENERAL DE MEXICO</t>
  </si>
  <si>
    <t>R2 INFECTOLOGÍA</t>
  </si>
  <si>
    <t xml:space="preserve">ONCOLOGÍA </t>
  </si>
  <si>
    <t>HEMATOLOGÍA</t>
  </si>
  <si>
    <t>HOSPITAL DE ESPECIALIDADES DE LA CIUDAD DE MÉXICO DR. BELISARIO DOMÍNGUEZ</t>
  </si>
  <si>
    <t>MEDICINA INTERNA Y HEMATOLOGÍA</t>
  </si>
  <si>
    <t>HOSPITAL GENERAL DR. MIGUEL SILVA MICHOACÁN</t>
  </si>
  <si>
    <t>R2 NEFROLOGÍA</t>
  </si>
  <si>
    <t xml:space="preserve">ESCUELA MILITAR DE GRADUADOS DE SANIDAD </t>
  </si>
  <si>
    <t>R3 NEFROLOGÍA</t>
  </si>
  <si>
    <t>HOSPITAL GENERAL DE AGUDOS "COSME ARGERICH"</t>
  </si>
  <si>
    <t>R4 GINECOLOGÍA</t>
  </si>
  <si>
    <t>BIOLOGÍA DE LA REPRODUCCIÓN</t>
  </si>
  <si>
    <t>HOSPITAL DR. LUIS EDUARDO AYBAR DE REPUBLICA DOMINICANA</t>
  </si>
  <si>
    <t>R3 PATOLOGÍA CLÍNICA</t>
  </si>
  <si>
    <t>LABORATORIO DE GENÉTICA</t>
  </si>
  <si>
    <t xml:space="preserve">MEDICINA DEL DOLOR </t>
  </si>
  <si>
    <t>HOSPITAL CIMA CHIHUAHUA</t>
  </si>
  <si>
    <t>HOSPITAL ANGELES  PEDREGAL</t>
  </si>
  <si>
    <t>R2 CIRUGÍA GENERAL</t>
  </si>
  <si>
    <t>TERAPIA UNTENSIVA</t>
  </si>
  <si>
    <t>DERMATOLOGÍA</t>
  </si>
  <si>
    <t>HEPATO-PANCREATO- BILIAR</t>
  </si>
  <si>
    <t>HOSPITAL ANGELES DEL PEDREGAL</t>
  </si>
  <si>
    <t>R4 RADIOLOGÍA MEDICA</t>
  </si>
  <si>
    <t>CAJA DE SEGURO SOCIAL PANAMÁ</t>
  </si>
  <si>
    <t>R4 MEDICINA INTERNA</t>
  </si>
  <si>
    <t>HOSPITAL GENERAL DR. AURELIO VALDIVIESO</t>
  </si>
  <si>
    <t>R3 ENDOCRINOLOGÍA</t>
  </si>
  <si>
    <t>UNIVERSIDAD NACIONAL MAYOR DE SAN MARCOS , UNIVERSIDAD DE PERÚ, DECANA DE AME´RICA</t>
  </si>
  <si>
    <t>NUTRIOLOGÍA CLÍNICA</t>
  </si>
  <si>
    <t>R5 UROLOGÍA</t>
  </si>
  <si>
    <t>UMAE HOSPITAL DE ESPECIALIDES DE PUEBLA</t>
  </si>
  <si>
    <t>HOSPITAL GENERAL DE MEXICO DR. EDUARDO LICEAGA</t>
  </si>
  <si>
    <t>CLINICA DEL DOLOR</t>
  </si>
  <si>
    <t xml:space="preserve">ISSSTE MONTERREY N.L. </t>
  </si>
  <si>
    <t>R3 MEDICINA FAMILIAR</t>
  </si>
  <si>
    <t>CIRUGÍA EXPERIMENTAL Y MEDICINA INTERNA</t>
  </si>
  <si>
    <t>HOSPITAL NACIONAL DE PERÚ</t>
  </si>
  <si>
    <t>IMSS HOSPITAL GENERAL REGIONAL No. 72</t>
  </si>
  <si>
    <t>R4 GINECOLOGIA Y OBSTETRICIA</t>
  </si>
  <si>
    <t>R4 IMAGENOLOGÍA DIAGNÓSTICA</t>
  </si>
  <si>
    <t>R2 HEMATOLOGÍA</t>
  </si>
  <si>
    <t>HEMATOLOGÍA Y ONCOLOGÍA</t>
  </si>
  <si>
    <t>HOSPITAL GENERAL DE OCCIDENTE</t>
  </si>
  <si>
    <t>HOSPITAL CIVIL DE CULIACÁN , SINALOA</t>
  </si>
  <si>
    <t>SANTIAGO DE  LOS ABALLEROS REPUBLICA DIMINICANA</t>
  </si>
  <si>
    <t>R4 NEUROCIRUGÍA</t>
  </si>
  <si>
    <t>IMSS HOSPITAL REGIONAL 1o DE OCTUBRE</t>
  </si>
  <si>
    <t>HOSPITAL JUÁREZ DE MÉXICO</t>
  </si>
  <si>
    <t>GENETICA</t>
  </si>
  <si>
    <t>HOSPITAL REGIONAL DR. VALENTIN GOMEZ FARIAS</t>
  </si>
  <si>
    <t>R4 INFECTOLOGÍA</t>
  </si>
  <si>
    <t>MICROBIOLOGÍA</t>
  </si>
  <si>
    <t>HOSPITAL DE ESPECIALIDES DE LA CIUDAD DE MEXICO DR. BELISARIO DOMINGUEZ</t>
  </si>
  <si>
    <t>HOSPIRTAL GENERAL AURELIO VALDIVIESO</t>
  </si>
  <si>
    <t xml:space="preserve">ISSSTE HOSPITAL REGIONAL DE LÉON  </t>
  </si>
  <si>
    <t>R2 HEMATOLOGÍA Y ONCOLOGÍA</t>
  </si>
  <si>
    <t>ONCOLOGÍA</t>
  </si>
  <si>
    <t>HOSPITAL REGIONAL No. 36 PUEBLA</t>
  </si>
  <si>
    <t>HRAE DE VERACRUZ</t>
  </si>
  <si>
    <t>EPIDEMIOLOGÍA</t>
  </si>
  <si>
    <t>HOSPITAL GENERAL DR. SALVADOR ZUBIRÁN</t>
  </si>
  <si>
    <t>HOSPITAL CENTRAL MORONES PRIETO SLP</t>
  </si>
  <si>
    <t>R2 RETINA Y VITREO</t>
  </si>
  <si>
    <t>OFTALMOLOGIA</t>
  </si>
  <si>
    <t>CENTRO MÉDICO ISSEMYM TOLUCA</t>
  </si>
  <si>
    <t>SERVICIO DE SALUD DE OAXACA</t>
  </si>
  <si>
    <t>HRAE DR. JUAN GRAHAM CASAUS TABASCO</t>
  </si>
  <si>
    <t>TRASPLANTES</t>
  </si>
  <si>
    <t>OPD HOSPITAL CIVIL DE GUADALAJARA UNIDAD HOPITALARIA FRAY ANTONIO ALCALDE</t>
  </si>
  <si>
    <t>R2 REUMATOLOGÍA</t>
  </si>
  <si>
    <t>HOSPITAL CENTRO MÉDICO LA RAZA</t>
  </si>
  <si>
    <t>NEFROLOGÍA DEL  TERASPLANTE</t>
  </si>
  <si>
    <t>HOSPITAL UNIVERSITARIO DR. JOSE ELEUTERIO GONZÁLEZ</t>
  </si>
  <si>
    <t>MEDICINA INTERNA - REUMATOLOGÍA</t>
  </si>
  <si>
    <t>CLINICA UNIÓN MEDICA DEL NORTE S.A.S.</t>
  </si>
  <si>
    <t>HOSPITAL GENERAL SAN JUAN DE DIOS GUATEMALA</t>
  </si>
  <si>
    <t>INFECTOLOGÍA, UCIA, ENDOCRINOLOGÍA</t>
  </si>
  <si>
    <t>HOSPITAL GENERAL REGIONAL DR. RAFEL PASCASIO GAMBOA</t>
  </si>
  <si>
    <t>R5 CIRUGIA GENERAL</t>
  </si>
  <si>
    <t>CIRUGIA</t>
  </si>
  <si>
    <t xml:space="preserve">TEC. DE MONTERREY </t>
  </si>
  <si>
    <t>R6 MEDICINA INTERNA</t>
  </si>
  <si>
    <t>PONTIFICA UNIVERSIDAD CATÓLICA DEL ECUADOR</t>
  </si>
  <si>
    <t>HOSPITAL SALVADOR G. GAUTIER REPUBLICA DOMINICANA</t>
  </si>
  <si>
    <t xml:space="preserve">RENACIP HOSPITAL DEL SALVADOR </t>
  </si>
  <si>
    <t xml:space="preserve">HOSPITAL GENERAL NAVAL DE ALTA ESPECIALIDAD </t>
  </si>
  <si>
    <t>R5 GERIATRÍA</t>
  </si>
  <si>
    <t>HOSPITAL REGIONAL No. 72 IMSS</t>
  </si>
  <si>
    <t>CHDRAAM CENTRO HOSPITALARIO DR. ARNULFO ARIAS MADRID DE A CAJA DE SEGURO SOCIAL PANAMÁ</t>
  </si>
  <si>
    <t>HOSPITAL DE CHIAPAS NOS UNE DR. JESÚS GÓMEZ MAZA</t>
  </si>
  <si>
    <t>NOCOSOMIALES</t>
  </si>
  <si>
    <t>IMSS HOSPITAL DE ESPECIALIDES DE PUEBLA</t>
  </si>
  <si>
    <t>TERAPIA INTENSIVA</t>
  </si>
  <si>
    <t>HOSPITAL REGIONAL LIC. ADOLFO LÓPEZ MATEOS</t>
  </si>
  <si>
    <t>NEUROLOGÍA, HEMOTOLOGÍA, ONCOLOGÍA</t>
  </si>
  <si>
    <t>HOSPITAL DE ESPECIALIDADES DE LA CIUDAD DE MEXICO</t>
  </si>
  <si>
    <t>ONCOLOGIA</t>
  </si>
  <si>
    <t>HOSPITAL REGIONAL 1o de Octubre</t>
  </si>
  <si>
    <t>INSTITUTO NACIONAL JUAN RAMÓN DE LA FUENTE</t>
  </si>
  <si>
    <t>CENTRO MEDICO ISSEMYM TOLUCA</t>
  </si>
  <si>
    <t>HOSPITAL DE SALUU MENTAL DE DURANGO</t>
  </si>
  <si>
    <t>IMSS HOSPITAL DE ESPECIALIDADES DR. ANTONIO FRAGA MOURET</t>
  </si>
  <si>
    <t>HEMATOLOGIA</t>
  </si>
  <si>
    <t>ENDOSCOPIA</t>
  </si>
  <si>
    <t>HOSPITAL MEDICA SUR</t>
  </si>
  <si>
    <t>OBESIDAD</t>
  </si>
  <si>
    <t>CIRUIGIA</t>
  </si>
  <si>
    <t>NEUROLOGIA</t>
  </si>
  <si>
    <t xml:space="preserve">CENTRO NACIONAL 20 DE NOVIEMRE </t>
  </si>
  <si>
    <t>HOSPITAL ANGELES</t>
  </si>
  <si>
    <t>R2 GENETIA MEDICA</t>
  </si>
  <si>
    <t>HRAE DE OAXACA</t>
  </si>
  <si>
    <t>R4 ENDOCRINOLOGÍA</t>
  </si>
  <si>
    <t>IMSS UMAE C.M.N. S. XXI</t>
  </si>
  <si>
    <t>HOSPITAL CENTRAL SUR DE ALTA ESPECIALIDAD PETROLEOS MEXICANOS</t>
  </si>
  <si>
    <t>HOSPITAL GENERAL DE MEXICALI</t>
  </si>
  <si>
    <t>SSNL HOSPITAL METROPOLITANO DR. BERNARDO SEPÚLBEDA</t>
  </si>
  <si>
    <t>R4 NEUROLOGÍA</t>
  </si>
  <si>
    <t>HOSPITAL IMSS DELEGACIÓN ESTATAL DE JALISCO</t>
  </si>
  <si>
    <t>CENTRO MEDICO DE ESPECIALIDADES  DE ESTADO DE VERACRUZ</t>
  </si>
  <si>
    <t>R1 INFECTOLOGÍA</t>
  </si>
  <si>
    <t xml:space="preserve">HOSPITAL DEL NIÑO DIF </t>
  </si>
  <si>
    <t>HRAE DR. GUSTAVO A. RIVOROSA PÉREZ</t>
  </si>
  <si>
    <t xml:space="preserve">SECRETARIA DE SALUD SESEQ QUERÉTARO </t>
  </si>
  <si>
    <t>ISSSTE DELEGACIÓN PONIENTE  H.G. DR. FERNANDO QUIRÓZ GUTIÉRREZ</t>
  </si>
  <si>
    <t>HOSPITAL  UNIVERSITARIO DR JOSE ELEUTERIO GONZALEZ</t>
  </si>
  <si>
    <t>HOSPITAL GENERAL DE DURANGO</t>
  </si>
  <si>
    <t>HOSPITAL CENTRAL DR. IGNACIO MORONES PRIETO</t>
  </si>
  <si>
    <t>R3 CARDIOLOGIA</t>
  </si>
  <si>
    <t>ECOCARDIOLOGIA</t>
  </si>
  <si>
    <t>R4 GERIATRIA</t>
  </si>
  <si>
    <t>HOSPITAL GENERAL REGIONAL No. 1</t>
  </si>
  <si>
    <t>R1 GERIATRIA</t>
  </si>
  <si>
    <t>HOSPITAL CENTRAL DEL NORTE PEMEX</t>
  </si>
  <si>
    <t>H.R. LIC. ADOLFO LÓPEZ MAETOS ISSSTE</t>
  </si>
  <si>
    <t xml:space="preserve">R2 INFECTOLOGÍA </t>
  </si>
  <si>
    <t>R2 BIOLOGÍA DE LA REPERODUCCIÓN</t>
  </si>
  <si>
    <t>R2 INFECTOLOGIA</t>
  </si>
  <si>
    <t>HOSPITAL REGIONAL DE MONTERREY ISSSTE</t>
  </si>
  <si>
    <t>SECRETARIA DE SALUD DEL ESTADO DE CHIAPAS</t>
  </si>
  <si>
    <t xml:space="preserve">R1 HEMATOLOGÍA </t>
  </si>
  <si>
    <t>HEMOSTASIA Y TROMBOSIS</t>
  </si>
  <si>
    <t xml:space="preserve">HOSPITAL GENERAL DE OCCIDENTE </t>
  </si>
  <si>
    <t>UNIDAD DE MEDICINA FAMILIAR No. 66 IMSS</t>
  </si>
  <si>
    <t>HOSPITL REGIONAL DE RÍO BLANCO</t>
  </si>
  <si>
    <t>DURANTE EL PERIODO NO EXISTIÓ MÉDICOS QUE ESTUDIARAN EN EL EXTRANJERO</t>
  </si>
  <si>
    <t xml:space="preserve">Curso de Introducción M. Interna </t>
  </si>
  <si>
    <t xml:space="preserve">Curso de Enfermería </t>
  </si>
  <si>
    <t xml:space="preserve">Curso Inhaloterapia </t>
  </si>
  <si>
    <t xml:space="preserve">6° Curso de Neuropatología </t>
  </si>
  <si>
    <t xml:space="preserve">Curso de Farmacología </t>
  </si>
  <si>
    <t>Calidad y seguridad en la atención del paciente</t>
  </si>
  <si>
    <t>Fundamental Critical Care Support</t>
  </si>
  <si>
    <t xml:space="preserve">Preparación de temporada de influenza </t>
  </si>
  <si>
    <t>Curso Reanimación Cardiopulmonar (Bls- Acls)</t>
  </si>
  <si>
    <t>1° Curso De Inmunología Y Nutrición</t>
  </si>
  <si>
    <t>Fundamental Critical Care Support II</t>
  </si>
  <si>
    <t>8° Curso Internacional de Endoscopia Terapéutica</t>
  </si>
  <si>
    <t>Curso Taller de Farmacología Aplicada a la Clínica 2015</t>
  </si>
  <si>
    <t>Calidad y Seguridad  en atención al paciente</t>
  </si>
  <si>
    <t>2° Seminario El papel de los alimentos enlatados en la salud</t>
  </si>
  <si>
    <t>Latin america course on hepato-pancreato-biliary surgery</t>
  </si>
  <si>
    <t xml:space="preserve">Curso Breve de habilidades clínicas para el manejo de la obesidad </t>
  </si>
  <si>
    <t>Curso De Formación de instructores Bls- Acls</t>
  </si>
  <si>
    <t>6° Curso Clínica de Geriatría " Directrices del cuidado en la persona adulta mayor con alteraciones renales</t>
  </si>
  <si>
    <t xml:space="preserve">Cuidados de enfermería al paciente geriátrico </t>
  </si>
  <si>
    <t>IV Curso de enfermería oncológica tópicos en enfermería oncológica un reto en la atención al paciente</t>
  </si>
  <si>
    <t>VII Coloquio de trastornos de la conducta alimentaria</t>
  </si>
  <si>
    <t>Cuidado De Enfermería Al Paciente Con Diabetes</t>
  </si>
  <si>
    <t>Marco Ético Legal Del Ejercicio Profesional De Enfermería</t>
  </si>
  <si>
    <t>Enfermería Nefrológica</t>
  </si>
  <si>
    <t>Curso De Seguridad Y Calida En El Traslado - Movilización Del Paciente</t>
  </si>
  <si>
    <t>VII Coloquio De Trastornos De La Conducta Alimentaria</t>
  </si>
  <si>
    <t>Seminario</t>
  </si>
  <si>
    <t>Congreso</t>
  </si>
  <si>
    <t>Coloquio</t>
  </si>
  <si>
    <t>(12) Total de alumnos que finalizan</t>
  </si>
  <si>
    <t>Condiciones Generales de Trabajo en el INCMNSZ (EAC 1)</t>
  </si>
  <si>
    <t>Condiciones Generales de Trabajo en el INCMNSZ (EAC 2)</t>
  </si>
  <si>
    <t>Ehcos Auditorio</t>
  </si>
  <si>
    <t>Ehcos Expediente Clínico Electrónico (diversos grupos)</t>
  </si>
  <si>
    <t>Seguridad e Higiene</t>
  </si>
  <si>
    <t>Actualización en el Manejo de Pacientes con Diabetes Mellitus</t>
  </si>
  <si>
    <t>Clasificación y Desclasificación de Información</t>
  </si>
  <si>
    <t>Comunicación Efectiva</t>
  </si>
  <si>
    <t>Contratos</t>
  </si>
  <si>
    <t>Cuentas Individuales Grupo 02</t>
  </si>
  <si>
    <t>Cuentas Individuales Grupo 04</t>
  </si>
  <si>
    <t>Cuentas Individuales Grupo 05</t>
  </si>
  <si>
    <t>Cuentas Individuales Grupo 08</t>
  </si>
  <si>
    <t>Décimo Transitorio - Cuentas Individuales  Grupo 06</t>
  </si>
  <si>
    <t>Décimo Transitorio - Cuentas Individuales  Grupo 12</t>
  </si>
  <si>
    <t>Décimo Transitorio Grupo 01</t>
  </si>
  <si>
    <t>Décimo Transitorio Grupo 03</t>
  </si>
  <si>
    <t>Décimo Transitorio Grupo 07</t>
  </si>
  <si>
    <t>Décimo Transitorio Grupo 09</t>
  </si>
  <si>
    <t>Décimo Transitorio Grupo 10</t>
  </si>
  <si>
    <t>Décimo Transitorio Grupo 11</t>
  </si>
  <si>
    <t>Ética Pública</t>
  </si>
  <si>
    <t>Introducción a la Ley de Transparencia y Acceso a la Información Pública Gubernamental</t>
  </si>
  <si>
    <t>Introducción a la Administración Pública Mexicana</t>
  </si>
  <si>
    <t>La Función Pública y la Administración de Documentos de Archivo</t>
  </si>
  <si>
    <t>Metodología para la Organización de Sistemas Institucionales de Archivos</t>
  </si>
  <si>
    <t>Oficios de Comisión</t>
  </si>
  <si>
    <t>Organización y Conservación de los Archivos de las Dependencias y Entidades de la Administración Pública Federal</t>
  </si>
  <si>
    <t>Portal de Provedores Grupo 01</t>
  </si>
  <si>
    <t>Portal de Provedores Grupo 02</t>
  </si>
  <si>
    <t>Taller</t>
  </si>
  <si>
    <t>Compra Base de Datos 3.Discos compactos 21, videos</t>
  </si>
  <si>
    <t>PERIODO: DEL 1 DE ENERO AL 30 DE JULIO DE 2015</t>
  </si>
  <si>
    <t>XIII Curso Internacional de Cirugía de colon, recto y ano</t>
  </si>
  <si>
    <t xml:space="preserve">IV Curso Internacional de Cirugía en Pared Abdominal </t>
  </si>
  <si>
    <t>VII Curso Internacional de Cirugía Vascular y Endovascula</t>
  </si>
  <si>
    <t>Seminario de  Cirugía Oncológica</t>
  </si>
  <si>
    <t>Seminario de dermatología</t>
  </si>
  <si>
    <t xml:space="preserve">Congreso de Actualidades </t>
  </si>
  <si>
    <t>Manejo de materiales y residuos peligrosos y emergencias química</t>
  </si>
  <si>
    <t>Conricyt</t>
  </si>
  <si>
    <t>Académico/Asistencia</t>
  </si>
  <si>
    <t>4 Años</t>
  </si>
  <si>
    <t>Escuela de Enfermía María Elena Maza Brito del INCMNSZ.</t>
  </si>
  <si>
    <t>Especialidad del Adulto en Estado Crítico</t>
  </si>
  <si>
    <t>1 Año</t>
  </si>
  <si>
    <t>ENEO/UNAM/ESC.ENF.</t>
  </si>
  <si>
    <t>Especialidad en Enfermería del Anciano</t>
  </si>
  <si>
    <t>2° Semestre Licenciatura en Enfermería y Obstetricia</t>
  </si>
  <si>
    <t>4° Semestre Licenciatura en Enfermería y Obstetricia</t>
  </si>
  <si>
    <t>6° Semestre Licenciatura en Enfermería y Obstetricia</t>
  </si>
  <si>
    <t>8° Semestre Licenciatura en Enfermería y Obstetricia</t>
  </si>
  <si>
    <t xml:space="preserve">3° AÑO DE MEDICINA </t>
  </si>
  <si>
    <t>UNAM</t>
  </si>
  <si>
    <t>GASTROENTEROLOGIA</t>
  </si>
  <si>
    <t xml:space="preserve">ULSA </t>
  </si>
  <si>
    <t xml:space="preserve">CIRUGIA </t>
  </si>
  <si>
    <t xml:space="preserve">HEMATOLOGIA </t>
  </si>
  <si>
    <t xml:space="preserve">ENDOCRINOLOGIA </t>
  </si>
  <si>
    <t xml:space="preserve">U. PANAMERICANA </t>
  </si>
  <si>
    <t xml:space="preserve">INFECTOLOGIA </t>
  </si>
  <si>
    <t xml:space="preserve">U.PANAMERICANA-ULSA </t>
  </si>
  <si>
    <t xml:space="preserve">U.PANAMERICANA </t>
  </si>
  <si>
    <t xml:space="preserve">REUMATOLOGIA </t>
  </si>
  <si>
    <t xml:space="preserve">INTERNADO DE PREGRADO </t>
  </si>
  <si>
    <t xml:space="preserve">VARIAS </t>
  </si>
  <si>
    <t xml:space="preserve">SERVICIO SOCIAL </t>
  </si>
  <si>
    <t>Instrucción sobre Diabetes Mellitus</t>
  </si>
  <si>
    <t>Pacientes y familiares</t>
  </si>
  <si>
    <t>Departamento de Diabetes</t>
  </si>
  <si>
    <t>X</t>
  </si>
  <si>
    <t>Curso para pacientes con Alzheimer</t>
  </si>
  <si>
    <t>Departamento de Geriatria</t>
  </si>
  <si>
    <t>*NUMERO DE ALUMNOS EN CAPACITACION (VII + VIII)</t>
  </si>
  <si>
    <t xml:space="preserve">**ALUMNOS DE EDUCACIÓN CONTINUA Y CAPACITADOS      </t>
  </si>
  <si>
    <t>**El rubro incluye los pacientes y familiares que asisten a los cursos de educación para la salud, formato E-IX</t>
  </si>
  <si>
    <t>FECHA: 25/09/2015</t>
  </si>
  <si>
    <t>*El total de alumnos capacitados y alumnos de cursos de educacion continua  para los periodos 2014-2015 se actualizo, debido a los criterios de la MIR 2015, debido que en el Indicador de la MIR del PP E022 se contempla unicamente aquellos cursos de educación continua que tengan una duración minima de 20 hrs y se otorgue constancia.</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</si>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</sst>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 Pts&quot;;\-#,##0&quot; Pts&quot;"/>
    <numFmt numFmtId="173" formatCode="#,##0&quot; Pts&quot;;[Red]\-#,##0&quot; Pts&quot;"/>
    <numFmt numFmtId="174" formatCode="#,##0.00&quot; Pts&quot;;\-#,##0.00&quot; Pts&quot;"/>
    <numFmt numFmtId="175" formatCode="#,##0.00&quot; Pts&quot;;[Red]\-#,##0.00&quot; Pts&quot;"/>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0.0"/>
    <numFmt numFmtId="181" formatCode="0.0%"/>
    <numFmt numFmtId="182" formatCode="&quot;$&quot;#,##0"/>
  </numFmts>
  <fonts count="73">
    <font>
      <sz val="10"/>
      <name val="MS Sans Serif"/>
      <family val="0"/>
    </font>
    <font>
      <b/>
      <sz val="10"/>
      <name val="MS Sans Serif"/>
      <family val="0"/>
    </font>
    <font>
      <i/>
      <sz val="10"/>
      <name val="MS Sans Serif"/>
      <family val="0"/>
    </font>
    <font>
      <b/>
      <i/>
      <sz val="10"/>
      <name val="MS Sans Serif"/>
      <family val="0"/>
    </font>
    <font>
      <sz val="12"/>
      <name val="MS Sans Serif"/>
      <family val="2"/>
    </font>
    <font>
      <sz val="14"/>
      <name val="MS Sans Serif"/>
      <family val="2"/>
    </font>
    <font>
      <sz val="8"/>
      <name val="MS Sans Serif"/>
      <family val="2"/>
    </font>
    <font>
      <sz val="12"/>
      <color indexed="42"/>
      <name val="MS Sans Serif"/>
      <family val="2"/>
    </font>
    <font>
      <sz val="8"/>
      <name val="Century Gothic"/>
      <family val="2"/>
    </font>
    <font>
      <sz val="9"/>
      <name val="MS Sans Serif"/>
      <family val="2"/>
    </font>
    <font>
      <sz val="10"/>
      <name val="Century Gothic"/>
      <family val="2"/>
    </font>
    <font>
      <b/>
      <sz val="14"/>
      <name val="MS Sans Serif"/>
      <family val="2"/>
    </font>
    <font>
      <sz val="9"/>
      <color indexed="8"/>
      <name val="Calibri"/>
      <family val="2"/>
    </font>
    <font>
      <sz val="12"/>
      <color indexed="8"/>
      <name val="Calibri"/>
      <family val="2"/>
    </font>
    <font>
      <sz val="13.5"/>
      <name val="MS Sans Serif"/>
      <family val="2"/>
    </font>
    <font>
      <b/>
      <sz val="10"/>
      <name val="Arial"/>
      <family val="2"/>
    </font>
    <font>
      <sz val="10"/>
      <name val="Arial"/>
      <family val="2"/>
    </font>
    <font>
      <b/>
      <sz val="9.5"/>
      <name val="Arial"/>
      <family val="2"/>
    </font>
    <font>
      <sz val="9"/>
      <name val="Arial"/>
      <family val="2"/>
    </font>
    <font>
      <b/>
      <sz val="9"/>
      <name val="Arial"/>
      <family val="2"/>
    </font>
    <font>
      <b/>
      <sz val="8"/>
      <name val="Arial"/>
      <family val="2"/>
    </font>
    <font>
      <sz val="8.5"/>
      <name val="Arial"/>
      <family val="2"/>
    </font>
    <font>
      <sz val="11"/>
      <color indexed="8"/>
      <name val="Calibri"/>
      <family val="2"/>
    </font>
    <font>
      <b/>
      <sz val="14"/>
      <color indexed="8"/>
      <name val="Calibri"/>
      <family val="2"/>
    </font>
    <font>
      <b/>
      <sz val="9"/>
      <color indexed="8"/>
      <name val="Calibri"/>
      <family val="2"/>
    </font>
    <font>
      <sz val="8"/>
      <color indexed="8"/>
      <name val="Calibri"/>
      <family val="2"/>
    </font>
    <font>
      <b/>
      <sz val="12"/>
      <name val="Arial"/>
      <family val="2"/>
    </font>
    <font>
      <sz val="11"/>
      <name val="Arial"/>
      <family val="2"/>
    </font>
    <font>
      <sz val="8"/>
      <name val="Arial"/>
      <family val="2"/>
    </font>
    <font>
      <b/>
      <sz val="11"/>
      <name val="Arial"/>
      <family val="2"/>
    </font>
    <font>
      <b/>
      <i/>
      <sz val="13.5"/>
      <name val="MS Sans Serif"/>
      <family val="2"/>
    </font>
    <font>
      <sz val="10"/>
      <color indexed="8"/>
      <name val="Arial"/>
      <family val="2"/>
    </font>
    <font>
      <sz val="9"/>
      <name val="Tahoma"/>
      <family val="2"/>
    </font>
    <font>
      <b/>
      <sz val="9"/>
      <name val="Tahoma"/>
      <family val="2"/>
    </font>
    <font>
      <b/>
      <sz val="14"/>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u val="single"/>
      <sz val="10"/>
      <color indexed="12"/>
      <name val="MS Sans Serif"/>
      <family val="2"/>
    </font>
    <font>
      <u val="single"/>
      <sz val="10"/>
      <color indexed="20"/>
      <name val="MS Sans Serif"/>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MS Sans Serif"/>
      <family val="2"/>
    </font>
    <font>
      <u val="single"/>
      <sz val="10"/>
      <color theme="11"/>
      <name val="MS Sans Serif"/>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MS Sans Serif"/>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gray125">
        <bgColor rgb="FFFFFF00"/>
      </patternFill>
    </fill>
    <fill>
      <patternFill patternType="gray125">
        <bgColor indexed="9"/>
      </patternFill>
    </fill>
    <fill>
      <patternFill patternType="solid">
        <fgColor theme="0" tint="-0.24997000396251678"/>
        <bgColor indexed="64"/>
      </patternFill>
    </fill>
    <fill>
      <patternFill patternType="solid">
        <fgColor indexed="22"/>
        <bgColor indexed="64"/>
      </patternFill>
    </fill>
    <fill>
      <patternFill patternType="solid">
        <fgColor rgb="FFFFFF00"/>
        <bgColor indexed="64"/>
      </patternFill>
    </fill>
    <fill>
      <patternFill patternType="solid">
        <fgColor rgb="FFFFFFFF"/>
        <bgColor indexed="64"/>
      </patternFill>
    </fill>
  </fills>
  <borders count="51">
    <border>
      <left/>
      <right/>
      <top/>
      <bottom/>
      <diagonal/>
    </border>
    <border>
      <left>
        <color indexed="63"/>
      </left>
      <right>
        <color indexed="63"/>
      </right>
      <top style="medium"/>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style="medium"/>
      <top style="medium"/>
      <bottom style="mediu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hair"/>
    </border>
    <border>
      <left>
        <color indexed="63"/>
      </left>
      <right>
        <color indexed="63"/>
      </right>
      <top style="thin"/>
      <bottom style="hair"/>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63"/>
      </left>
      <right style="thin">
        <color indexed="63"/>
      </right>
      <top style="thin">
        <color indexed="63"/>
      </top>
      <bottom style="thin">
        <color indexed="63"/>
      </bottom>
    </border>
    <border>
      <left>
        <color indexed="63"/>
      </left>
      <right style="thin">
        <color indexed="63"/>
      </right>
      <top style="thin">
        <color indexed="63"/>
      </top>
      <bottom style="thin"/>
    </border>
    <border>
      <left style="medium"/>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thin">
        <color indexed="9"/>
      </right>
      <top>
        <color indexed="63"/>
      </top>
      <bottom style="thin">
        <color indexed="9"/>
      </bottom>
    </border>
    <border>
      <left style="thin">
        <color indexed="9"/>
      </left>
      <right style="thin">
        <color indexed="9"/>
      </right>
      <top>
        <color indexed="63"/>
      </top>
      <bottom style="thin">
        <color indexed="9"/>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s>
  <cellStyleXfs count="70">
    <xf numFmtId="0" fontId="0" fillId="0" borderId="1" applyFont="0" applyBorder="0" applyAlignment="0">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2" applyNumberFormat="0" applyAlignment="0" applyProtection="0"/>
    <xf numFmtId="0" fontId="57" fillId="22" borderId="3" applyNumberFormat="0" applyAlignment="0" applyProtection="0"/>
    <xf numFmtId="0" fontId="58" fillId="0" borderId="4" applyNumberFormat="0" applyFill="0" applyAlignment="0" applyProtection="0"/>
    <xf numFmtId="0" fontId="59" fillId="0" borderId="5"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2" applyNumberFormat="0" applyAlignment="0" applyProtection="0"/>
    <xf numFmtId="0" fontId="62" fillId="0" borderId="1" applyNumberFormat="0" applyFill="0" applyBorder="0" applyAlignment="0" applyProtection="0"/>
    <xf numFmtId="0" fontId="63" fillId="0" borderId="1" applyNumberFormat="0" applyFill="0" applyBorder="0" applyAlignment="0" applyProtection="0"/>
    <xf numFmtId="0" fontId="64" fillId="30"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8" fillId="0" borderId="0">
      <alignment vertical="center"/>
      <protection/>
    </xf>
    <xf numFmtId="0" fontId="0" fillId="0" borderId="0">
      <alignment/>
      <protection/>
    </xf>
    <xf numFmtId="0" fontId="53" fillId="0" borderId="0">
      <alignment/>
      <protection/>
    </xf>
    <xf numFmtId="0" fontId="0" fillId="0" borderId="1" applyFont="0" applyBorder="0" applyAlignment="0">
      <protection/>
    </xf>
    <xf numFmtId="0" fontId="31" fillId="0" borderId="0">
      <alignment/>
      <protection/>
    </xf>
    <xf numFmtId="0" fontId="31" fillId="0" borderId="0">
      <alignment/>
      <protection/>
    </xf>
    <xf numFmtId="0" fontId="0" fillId="32" borderId="6" applyNumberFormat="0" applyFont="0" applyAlignment="0" applyProtection="0"/>
    <xf numFmtId="9" fontId="0" fillId="0" borderId="0" applyFont="0" applyFill="0" applyBorder="0" applyAlignment="0" applyProtection="0"/>
    <xf numFmtId="0" fontId="66" fillId="21" borderId="7"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8" applyNumberFormat="0" applyFill="0" applyAlignment="0" applyProtection="0"/>
    <xf numFmtId="0" fontId="60" fillId="0" borderId="9" applyNumberFormat="0" applyFill="0" applyAlignment="0" applyProtection="0"/>
    <xf numFmtId="0" fontId="71" fillId="0" borderId="10" applyNumberFormat="0" applyFill="0" applyAlignment="0" applyProtection="0"/>
  </cellStyleXfs>
  <cellXfs count="602">
    <xf numFmtId="0" fontId="0" fillId="0" borderId="0" xfId="0" applyBorder="1" applyAlignment="1">
      <alignment/>
    </xf>
    <xf numFmtId="0" fontId="0" fillId="0" borderId="0" xfId="0" applyFont="1" applyBorder="1" applyAlignment="1">
      <alignment horizontal="center"/>
    </xf>
    <xf numFmtId="0" fontId="0" fillId="0" borderId="0" xfId="0" applyFont="1" applyBorder="1" applyAlignment="1">
      <alignment horizontal="centerContinuous"/>
    </xf>
    <xf numFmtId="0" fontId="0" fillId="0" borderId="11" xfId="0" applyFont="1" applyBorder="1" applyAlignment="1">
      <alignment/>
    </xf>
    <xf numFmtId="0" fontId="0" fillId="0" borderId="12"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Border="1" applyAlignment="1">
      <alignment/>
    </xf>
    <xf numFmtId="0" fontId="4" fillId="0" borderId="0" xfId="0" applyFont="1" applyBorder="1" applyAlignment="1">
      <alignment/>
    </xf>
    <xf numFmtId="0" fontId="0" fillId="1" borderId="11" xfId="0" applyFont="1" applyFill="1" applyBorder="1" applyAlignment="1">
      <alignment horizontal="centerContinuous" vertical="center"/>
    </xf>
    <xf numFmtId="0" fontId="0" fillId="0" borderId="11" xfId="0" applyFont="1" applyFill="1" applyBorder="1" applyAlignment="1">
      <alignment horizontal="center"/>
    </xf>
    <xf numFmtId="0" fontId="0" fillId="0" borderId="11" xfId="0" applyFont="1" applyFill="1" applyBorder="1" applyAlignment="1">
      <alignment/>
    </xf>
    <xf numFmtId="0" fontId="0" fillId="0" borderId="13" xfId="0" applyBorder="1" applyAlignment="1">
      <alignment/>
    </xf>
    <xf numFmtId="0" fontId="0" fillId="0" borderId="13" xfId="0" applyFont="1" applyBorder="1" applyAlignment="1">
      <alignment horizontal="center"/>
    </xf>
    <xf numFmtId="0" fontId="4" fillId="0" borderId="14" xfId="0" applyFont="1" applyBorder="1" applyAlignment="1">
      <alignment/>
    </xf>
    <xf numFmtId="0" fontId="0" fillId="0" borderId="15" xfId="0" applyBorder="1" applyAlignment="1">
      <alignment/>
    </xf>
    <xf numFmtId="0" fontId="0" fillId="1" borderId="15" xfId="0" applyFont="1" applyFill="1" applyBorder="1" applyAlignment="1">
      <alignment horizontal="centerContinuous"/>
    </xf>
    <xf numFmtId="0" fontId="0" fillId="0" borderId="11" xfId="0" applyFont="1" applyFill="1" applyBorder="1" applyAlignment="1">
      <alignment/>
    </xf>
    <xf numFmtId="0" fontId="0" fillId="0" borderId="12" xfId="0" applyFont="1" applyFill="1" applyBorder="1" applyAlignment="1">
      <alignment/>
    </xf>
    <xf numFmtId="0" fontId="0" fillId="0" borderId="12" xfId="0" applyFont="1" applyFill="1" applyBorder="1" applyAlignment="1">
      <alignment horizontal="center"/>
    </xf>
    <xf numFmtId="0" fontId="0" fillId="0" borderId="0" xfId="0" applyBorder="1" applyAlignment="1">
      <alignment horizontal="centerContinuous"/>
    </xf>
    <xf numFmtId="0" fontId="0" fillId="1" borderId="12" xfId="0" applyFont="1" applyFill="1" applyBorder="1" applyAlignment="1">
      <alignment/>
    </xf>
    <xf numFmtId="0" fontId="0" fillId="1" borderId="16" xfId="0" applyFont="1" applyFill="1" applyBorder="1" applyAlignment="1">
      <alignment horizontal="center"/>
    </xf>
    <xf numFmtId="0" fontId="0" fillId="1" borderId="11" xfId="0" applyFill="1" applyBorder="1" applyAlignment="1">
      <alignment/>
    </xf>
    <xf numFmtId="0" fontId="0" fillId="1" borderId="17" xfId="0" applyFont="1" applyFill="1" applyBorder="1" applyAlignment="1">
      <alignment horizontal="center"/>
    </xf>
    <xf numFmtId="0" fontId="0" fillId="1" borderId="17" xfId="0" applyFill="1" applyBorder="1" applyAlignment="1">
      <alignment/>
    </xf>
    <xf numFmtId="0" fontId="0" fillId="1" borderId="18" xfId="0" applyFill="1" applyBorder="1" applyAlignment="1">
      <alignment/>
    </xf>
    <xf numFmtId="0" fontId="0" fillId="1" borderId="11" xfId="0" applyFont="1" applyFill="1" applyBorder="1" applyAlignment="1">
      <alignment horizontal="centerContinuous" vertical="center" wrapText="1"/>
    </xf>
    <xf numFmtId="0" fontId="0" fillId="1" borderId="12" xfId="0" applyFont="1" applyFill="1" applyBorder="1" applyAlignment="1">
      <alignment horizontal="centerContinuous" vertical="center"/>
    </xf>
    <xf numFmtId="0" fontId="0" fillId="1" borderId="19" xfId="0" applyFill="1" applyBorder="1" applyAlignment="1">
      <alignment/>
    </xf>
    <xf numFmtId="0" fontId="0" fillId="1" borderId="18" xfId="0" applyFont="1" applyFill="1" applyBorder="1" applyAlignment="1">
      <alignment horizontal="center"/>
    </xf>
    <xf numFmtId="0" fontId="0" fillId="1" borderId="20" xfId="0" applyFont="1" applyFill="1" applyBorder="1" applyAlignment="1">
      <alignment horizontal="center" vertical="center" wrapText="1"/>
    </xf>
    <xf numFmtId="0" fontId="0" fillId="1" borderId="12" xfId="0" applyFont="1" applyFill="1" applyBorder="1" applyAlignment="1">
      <alignment horizontal="centerContinuous" vertical="center" wrapText="1"/>
    </xf>
    <xf numFmtId="0" fontId="0" fillId="0" borderId="14" xfId="0" applyBorder="1" applyAlignment="1">
      <alignment/>
    </xf>
    <xf numFmtId="0" fontId="5" fillId="0" borderId="0" xfId="0" applyFont="1" applyBorder="1" applyAlignment="1">
      <alignment horizontal="centerContinuous"/>
    </xf>
    <xf numFmtId="0" fontId="6" fillId="0" borderId="0" xfId="0" applyFont="1" applyBorder="1" applyAlignment="1">
      <alignment horizontal="centerContinuous"/>
    </xf>
    <xf numFmtId="0" fontId="0" fillId="0" borderId="21" xfId="0" applyFont="1" applyBorder="1" applyAlignment="1">
      <alignment horizontal="left"/>
    </xf>
    <xf numFmtId="0" fontId="1" fillId="0" borderId="13" xfId="0" applyFont="1" applyBorder="1" applyAlignment="1">
      <alignment horizontal="left"/>
    </xf>
    <xf numFmtId="0" fontId="0" fillId="0" borderId="13" xfId="0" applyFont="1" applyBorder="1" applyAlignment="1">
      <alignment/>
    </xf>
    <xf numFmtId="0" fontId="0" fillId="0" borderId="0" xfId="0" applyFont="1" applyBorder="1" applyAlignment="1">
      <alignment/>
    </xf>
    <xf numFmtId="0" fontId="0" fillId="0" borderId="21" xfId="0" applyFont="1" applyBorder="1" applyAlignment="1">
      <alignment/>
    </xf>
    <xf numFmtId="0" fontId="0" fillId="0" borderId="13" xfId="0" applyFont="1" applyBorder="1" applyAlignment="1">
      <alignment horizontal="left"/>
    </xf>
    <xf numFmtId="0" fontId="0" fillId="0" borderId="13" xfId="0" applyFont="1" applyBorder="1" applyAlignment="1">
      <alignment horizontal="right"/>
    </xf>
    <xf numFmtId="0" fontId="0" fillId="1" borderId="11" xfId="0" applyFont="1" applyFill="1" applyBorder="1" applyAlignment="1">
      <alignment/>
    </xf>
    <xf numFmtId="0" fontId="0" fillId="1" borderId="12" xfId="0" applyFont="1" applyFill="1" applyBorder="1" applyAlignment="1">
      <alignment/>
    </xf>
    <xf numFmtId="0" fontId="0" fillId="1" borderId="19" xfId="0" applyFill="1" applyBorder="1" applyAlignment="1">
      <alignment horizontal="centerContinuous"/>
    </xf>
    <xf numFmtId="0" fontId="0" fillId="1" borderId="18" xfId="0" applyFill="1" applyBorder="1" applyAlignment="1">
      <alignment horizontal="centerContinuous"/>
    </xf>
    <xf numFmtId="0" fontId="0" fillId="0" borderId="11" xfId="0" applyFont="1" applyFill="1" applyBorder="1" applyAlignment="1" quotePrefix="1">
      <alignment horizontal="center"/>
    </xf>
    <xf numFmtId="0" fontId="0" fillId="1" borderId="21" xfId="0" applyFill="1" applyBorder="1" applyAlignment="1">
      <alignment horizontal="centerContinuous" vertical="center" wrapText="1"/>
    </xf>
    <xf numFmtId="0" fontId="0" fillId="1" borderId="15" xfId="0" applyFont="1" applyFill="1" applyBorder="1" applyAlignment="1">
      <alignment horizontal="centerContinuous" vertical="center"/>
    </xf>
    <xf numFmtId="0" fontId="0" fillId="1" borderId="22" xfId="0" applyFont="1" applyFill="1" applyBorder="1" applyAlignment="1" quotePrefix="1">
      <alignment horizontal="center" vertical="center" wrapText="1"/>
    </xf>
    <xf numFmtId="0" fontId="0" fillId="1" borderId="20" xfId="0" applyFont="1" applyFill="1" applyBorder="1" applyAlignment="1" quotePrefix="1">
      <alignment horizontal="center" vertical="center" wrapText="1"/>
    </xf>
    <xf numFmtId="0" fontId="1" fillId="1" borderId="12" xfId="0" applyFont="1" applyFill="1" applyBorder="1" applyAlignment="1" quotePrefix="1">
      <alignment horizontal="center" vertical="center"/>
    </xf>
    <xf numFmtId="0" fontId="0" fillId="1" borderId="18" xfId="0" applyFill="1" applyBorder="1" applyAlignment="1" quotePrefix="1">
      <alignment horizontal="left"/>
    </xf>
    <xf numFmtId="0" fontId="0" fillId="1" borderId="17" xfId="0" applyFill="1" applyBorder="1" applyAlignment="1">
      <alignment horizontal="centerContinuous"/>
    </xf>
    <xf numFmtId="0" fontId="0" fillId="1" borderId="11" xfId="0" applyFill="1" applyBorder="1" applyAlignment="1">
      <alignment horizontal="centerContinuous" vertical="center" wrapText="1"/>
    </xf>
    <xf numFmtId="0" fontId="4" fillId="0" borderId="0" xfId="0" applyFont="1" applyFill="1" applyBorder="1" applyAlignment="1">
      <alignment horizontal="centerContinuous" vertical="top"/>
    </xf>
    <xf numFmtId="0" fontId="0" fillId="0" borderId="0" xfId="0" applyFont="1" applyFill="1" applyBorder="1" applyAlignment="1">
      <alignment horizontal="centerContinuous"/>
    </xf>
    <xf numFmtId="0" fontId="0" fillId="0" borderId="0" xfId="0" applyFill="1" applyBorder="1" applyAlignment="1">
      <alignment horizontal="centerContinuous"/>
    </xf>
    <xf numFmtId="0" fontId="0" fillId="0" borderId="0" xfId="0" applyFont="1" applyBorder="1" applyAlignment="1">
      <alignment horizontal="left"/>
    </xf>
    <xf numFmtId="0" fontId="4" fillId="0" borderId="0" xfId="0" applyFont="1" applyBorder="1" applyAlignment="1">
      <alignment horizontal="centerContinuous" vertical="top"/>
    </xf>
    <xf numFmtId="0" fontId="4" fillId="0" borderId="13" xfId="0" applyFont="1" applyBorder="1" applyAlignment="1">
      <alignment/>
    </xf>
    <xf numFmtId="0" fontId="4" fillId="0" borderId="13" xfId="0" applyFont="1" applyBorder="1" applyAlignment="1">
      <alignment horizontal="center"/>
    </xf>
    <xf numFmtId="0" fontId="0" fillId="1" borderId="17" xfId="0" applyFont="1" applyFill="1" applyBorder="1" applyAlignment="1">
      <alignment horizontal="centerContinuous"/>
    </xf>
    <xf numFmtId="0" fontId="0" fillId="1" borderId="21" xfId="0" applyFont="1" applyFill="1" applyBorder="1" applyAlignment="1">
      <alignment horizontal="centerContinuous" vertical="center"/>
    </xf>
    <xf numFmtId="0" fontId="0" fillId="1" borderId="22" xfId="0" applyFont="1" applyFill="1" applyBorder="1" applyAlignment="1">
      <alignment horizontal="center" vertical="center" wrapText="1"/>
    </xf>
    <xf numFmtId="0" fontId="1" fillId="1" borderId="12" xfId="0" applyFont="1" applyFill="1" applyBorder="1" applyAlignment="1">
      <alignment horizontal="center" vertical="center"/>
    </xf>
    <xf numFmtId="0" fontId="5" fillId="0" borderId="0" xfId="54" applyFont="1" applyAlignment="1">
      <alignment horizontal="centerContinuous" vertical="top"/>
      <protection/>
    </xf>
    <xf numFmtId="0" fontId="0" fillId="0" borderId="0" xfId="54" applyAlignment="1">
      <alignment horizontal="centerContinuous"/>
      <protection/>
    </xf>
    <xf numFmtId="0" fontId="0" fillId="0" borderId="0" xfId="54">
      <alignment/>
      <protection/>
    </xf>
    <xf numFmtId="0" fontId="0" fillId="0" borderId="0" xfId="54" applyFill="1">
      <alignment/>
      <protection/>
    </xf>
    <xf numFmtId="0" fontId="4" fillId="0" borderId="0" xfId="54" applyFont="1" applyAlignment="1">
      <alignment horizontal="centerContinuous" vertical="top"/>
      <protection/>
    </xf>
    <xf numFmtId="0" fontId="4" fillId="0" borderId="0" xfId="54" applyFont="1" applyAlignment="1">
      <alignment horizontal="centerContinuous"/>
      <protection/>
    </xf>
    <xf numFmtId="0" fontId="4" fillId="0" borderId="0" xfId="54" applyFont="1" applyFill="1" applyAlignment="1">
      <alignment horizontal="centerContinuous"/>
      <protection/>
    </xf>
    <xf numFmtId="0" fontId="0" fillId="0" borderId="0" xfId="54" applyFont="1">
      <alignment/>
      <protection/>
    </xf>
    <xf numFmtId="0" fontId="4" fillId="0" borderId="0" xfId="54" applyFont="1">
      <alignment/>
      <protection/>
    </xf>
    <xf numFmtId="0" fontId="0" fillId="1" borderId="17" xfId="54" applyFont="1" applyFill="1" applyBorder="1">
      <alignment/>
      <protection/>
    </xf>
    <xf numFmtId="0" fontId="0" fillId="1" borderId="18" xfId="54" applyFont="1" applyFill="1" applyBorder="1">
      <alignment/>
      <protection/>
    </xf>
    <xf numFmtId="0" fontId="0" fillId="1" borderId="15" xfId="54" applyFont="1" applyFill="1" applyBorder="1" applyAlignment="1">
      <alignment/>
      <protection/>
    </xf>
    <xf numFmtId="0" fontId="0" fillId="1" borderId="13" xfId="54" applyFont="1" applyFill="1" applyBorder="1" applyAlignment="1">
      <alignment horizontal="centerContinuous"/>
      <protection/>
    </xf>
    <xf numFmtId="0" fontId="0" fillId="1" borderId="21" xfId="54" applyFont="1" applyFill="1" applyBorder="1" applyAlignment="1">
      <alignment horizontal="centerContinuous"/>
      <protection/>
    </xf>
    <xf numFmtId="0" fontId="0" fillId="1" borderId="14" xfId="54" applyFont="1" applyFill="1" applyBorder="1" applyAlignment="1">
      <alignment horizontal="centerContinuous"/>
      <protection/>
    </xf>
    <xf numFmtId="0" fontId="0" fillId="1" borderId="19" xfId="54" applyFont="1" applyFill="1" applyBorder="1" applyAlignment="1">
      <alignment horizontal="centerContinuous"/>
      <protection/>
    </xf>
    <xf numFmtId="0" fontId="0" fillId="1" borderId="16" xfId="54" applyFont="1" applyFill="1" applyBorder="1">
      <alignment/>
      <protection/>
    </xf>
    <xf numFmtId="0" fontId="0" fillId="1" borderId="22" xfId="54" applyFont="1" applyFill="1" applyBorder="1">
      <alignment/>
      <protection/>
    </xf>
    <xf numFmtId="0" fontId="0" fillId="1" borderId="0" xfId="54" applyFont="1" applyFill="1" applyBorder="1">
      <alignment/>
      <protection/>
    </xf>
    <xf numFmtId="0" fontId="0" fillId="1" borderId="15" xfId="54" applyFont="1" applyFill="1" applyBorder="1" applyAlignment="1">
      <alignment horizontal="centerContinuous"/>
      <protection/>
    </xf>
    <xf numFmtId="0" fontId="0" fillId="1" borderId="21" xfId="54" applyFont="1" applyFill="1" applyBorder="1" applyAlignment="1">
      <alignment horizontal="right"/>
      <protection/>
    </xf>
    <xf numFmtId="0" fontId="0" fillId="1" borderId="14" xfId="54" applyFont="1" applyFill="1" applyBorder="1" applyAlignment="1">
      <alignment/>
      <protection/>
    </xf>
    <xf numFmtId="0" fontId="0" fillId="1" borderId="0" xfId="54" applyFont="1" applyFill="1" applyBorder="1" applyAlignment="1">
      <alignment horizontal="centerContinuous"/>
      <protection/>
    </xf>
    <xf numFmtId="0" fontId="0" fillId="1" borderId="20" xfId="54" applyFont="1" applyFill="1" applyBorder="1">
      <alignment/>
      <protection/>
    </xf>
    <xf numFmtId="0" fontId="0" fillId="1" borderId="23" xfId="54" applyFont="1" applyFill="1" applyBorder="1">
      <alignment/>
      <protection/>
    </xf>
    <xf numFmtId="0" fontId="0" fillId="1" borderId="11" xfId="54" applyFont="1" applyFill="1" applyBorder="1" applyAlignment="1">
      <alignment horizontal="centerContinuous" vertical="top"/>
      <protection/>
    </xf>
    <xf numFmtId="0" fontId="0" fillId="1" borderId="24" xfId="54" applyFont="1" applyFill="1" applyBorder="1" applyAlignment="1">
      <alignment horizontal="centerContinuous" vertical="top"/>
      <protection/>
    </xf>
    <xf numFmtId="0" fontId="0" fillId="1" borderId="25" xfId="54" applyFont="1" applyFill="1" applyBorder="1" applyAlignment="1">
      <alignment horizontal="centerContinuous" vertical="top" wrapText="1"/>
      <protection/>
    </xf>
    <xf numFmtId="0" fontId="0" fillId="1" borderId="12" xfId="54" applyFont="1" applyFill="1" applyBorder="1" applyAlignment="1">
      <alignment horizontal="center" vertical="top" wrapText="1"/>
      <protection/>
    </xf>
    <xf numFmtId="0" fontId="0" fillId="1" borderId="24" xfId="54" applyFont="1" applyFill="1" applyBorder="1" applyAlignment="1">
      <alignment horizontal="center"/>
      <protection/>
    </xf>
    <xf numFmtId="0" fontId="0" fillId="1" borderId="12" xfId="54" applyFont="1" applyFill="1" applyBorder="1" applyAlignment="1">
      <alignment horizontal="center"/>
      <protection/>
    </xf>
    <xf numFmtId="0" fontId="0" fillId="1" borderId="11" xfId="54" applyFont="1" applyFill="1" applyBorder="1" applyAlignment="1">
      <alignment horizontal="center"/>
      <protection/>
    </xf>
    <xf numFmtId="0" fontId="0" fillId="1" borderId="11" xfId="54" applyFont="1" applyFill="1" applyBorder="1" applyAlignment="1">
      <alignment horizontal="center" vertical="top" wrapText="1"/>
      <protection/>
    </xf>
    <xf numFmtId="0" fontId="1" fillId="1" borderId="11" xfId="54" applyFont="1" applyFill="1" applyBorder="1" applyAlignment="1">
      <alignment horizontal="centerContinuous"/>
      <protection/>
    </xf>
    <xf numFmtId="0" fontId="1" fillId="1" borderId="24" xfId="54" applyFont="1" applyFill="1" applyBorder="1" applyAlignment="1">
      <alignment horizontal="centerContinuous"/>
      <protection/>
    </xf>
    <xf numFmtId="0" fontId="1" fillId="1" borderId="25" xfId="54" applyFont="1" applyFill="1" applyBorder="1" applyAlignment="1">
      <alignment horizontal="centerContinuous"/>
      <protection/>
    </xf>
    <xf numFmtId="0" fontId="1" fillId="0" borderId="0" xfId="54" applyFont="1" applyBorder="1" applyAlignment="1">
      <alignment horizontal="centerContinuous"/>
      <protection/>
    </xf>
    <xf numFmtId="0" fontId="1" fillId="0" borderId="0" xfId="54" applyFont="1" applyFill="1" applyBorder="1">
      <alignment/>
      <protection/>
    </xf>
    <xf numFmtId="0" fontId="0" fillId="1" borderId="21" xfId="54" applyFont="1" applyFill="1" applyBorder="1" applyAlignment="1">
      <alignment/>
      <protection/>
    </xf>
    <xf numFmtId="0" fontId="0" fillId="1" borderId="18" xfId="54" applyFont="1" applyFill="1" applyBorder="1" applyAlignment="1">
      <alignment horizontal="centerContinuous"/>
      <protection/>
    </xf>
    <xf numFmtId="0" fontId="0" fillId="1" borderId="19" xfId="54" applyFont="1" applyFill="1" applyBorder="1">
      <alignment/>
      <protection/>
    </xf>
    <xf numFmtId="0" fontId="0" fillId="1" borderId="25" xfId="54" applyFont="1" applyFill="1" applyBorder="1" applyAlignment="1">
      <alignment horizontal="center" vertical="top" wrapText="1"/>
      <protection/>
    </xf>
    <xf numFmtId="0" fontId="1" fillId="1" borderId="11" xfId="54" applyFont="1" applyFill="1" applyBorder="1" applyAlignment="1">
      <alignment horizontal="left"/>
      <protection/>
    </xf>
    <xf numFmtId="0" fontId="1" fillId="1" borderId="24" xfId="54" applyFont="1" applyFill="1" applyBorder="1" applyAlignment="1">
      <alignment horizontal="left"/>
      <protection/>
    </xf>
    <xf numFmtId="0" fontId="0" fillId="1" borderId="25" xfId="54" applyFont="1" applyFill="1" applyBorder="1" applyAlignment="1">
      <alignment horizontal="centerContinuous"/>
      <protection/>
    </xf>
    <xf numFmtId="0" fontId="5" fillId="0" borderId="0" xfId="54" applyFont="1">
      <alignment/>
      <protection/>
    </xf>
    <xf numFmtId="0" fontId="5" fillId="0" borderId="0" xfId="54" applyFont="1" applyBorder="1">
      <alignment/>
      <protection/>
    </xf>
    <xf numFmtId="0" fontId="5" fillId="0" borderId="0" xfId="54" applyFont="1" applyBorder="1" applyAlignment="1">
      <alignment horizontal="right"/>
      <protection/>
    </xf>
    <xf numFmtId="0" fontId="0" fillId="0" borderId="0" xfId="54" applyBorder="1">
      <alignment/>
      <protection/>
    </xf>
    <xf numFmtId="0" fontId="0" fillId="1" borderId="17" xfId="54" applyFont="1" applyFill="1" applyBorder="1" applyAlignment="1">
      <alignment horizontal="center" vertical="top"/>
      <protection/>
    </xf>
    <xf numFmtId="0" fontId="0" fillId="1" borderId="21" xfId="54" applyFont="1" applyFill="1" applyBorder="1" applyAlignment="1">
      <alignment horizontal="center" vertical="center"/>
      <protection/>
    </xf>
    <xf numFmtId="0" fontId="0" fillId="1" borderId="15" xfId="54" applyFont="1" applyFill="1" applyBorder="1" applyAlignment="1">
      <alignment horizontal="center" vertical="center"/>
      <protection/>
    </xf>
    <xf numFmtId="0" fontId="1" fillId="1" borderId="11" xfId="54" applyFont="1" applyFill="1" applyBorder="1" applyAlignment="1">
      <alignment horizontal="center"/>
      <protection/>
    </xf>
    <xf numFmtId="0" fontId="4" fillId="1" borderId="11" xfId="54" applyFont="1" applyFill="1" applyBorder="1" applyAlignment="1">
      <alignment horizontal="center"/>
      <protection/>
    </xf>
    <xf numFmtId="0" fontId="1" fillId="0" borderId="11" xfId="54" applyFont="1" applyFill="1" applyBorder="1" applyAlignment="1">
      <alignment horizontal="center"/>
      <protection/>
    </xf>
    <xf numFmtId="0" fontId="0" fillId="1" borderId="21" xfId="54" applyFont="1" applyFill="1" applyBorder="1" applyAlignment="1">
      <alignment horizontal="center" vertical="top" wrapText="1"/>
      <protection/>
    </xf>
    <xf numFmtId="0" fontId="0" fillId="1" borderId="15" xfId="54" applyFont="1" applyFill="1" applyBorder="1" applyAlignment="1">
      <alignment horizontal="centerContinuous" vertical="top"/>
      <protection/>
    </xf>
    <xf numFmtId="0" fontId="0" fillId="1" borderId="12" xfId="54" applyFill="1" applyBorder="1">
      <alignment/>
      <protection/>
    </xf>
    <xf numFmtId="0" fontId="0" fillId="1" borderId="24" xfId="54" applyFill="1" applyBorder="1">
      <alignment/>
      <protection/>
    </xf>
    <xf numFmtId="0" fontId="0" fillId="1" borderId="15" xfId="54" applyFill="1" applyBorder="1" applyAlignment="1">
      <alignment/>
      <protection/>
    </xf>
    <xf numFmtId="0" fontId="0" fillId="1" borderId="12" xfId="54" applyFont="1" applyFill="1" applyBorder="1" applyAlignment="1" quotePrefix="1">
      <alignment horizontal="center"/>
      <protection/>
    </xf>
    <xf numFmtId="0" fontId="0" fillId="1" borderId="12" xfId="54" applyFont="1" applyFill="1" applyBorder="1" applyAlignment="1" quotePrefix="1">
      <alignment horizontal="center" vertical="center" wrapText="1"/>
      <protection/>
    </xf>
    <xf numFmtId="0" fontId="0" fillId="1" borderId="12" xfId="54" applyFont="1" applyFill="1" applyBorder="1" applyAlignment="1">
      <alignment horizontal="center" vertical="center" wrapText="1"/>
      <protection/>
    </xf>
    <xf numFmtId="0" fontId="0" fillId="1" borderId="14" xfId="54" applyFont="1" applyFill="1" applyBorder="1" applyAlignment="1">
      <alignment horizontal="center" vertical="center" wrapText="1"/>
      <protection/>
    </xf>
    <xf numFmtId="0" fontId="0" fillId="1" borderId="15" xfId="54" applyFont="1" applyFill="1" applyBorder="1" applyAlignment="1">
      <alignment horizontal="center" vertical="center" wrapText="1"/>
      <protection/>
    </xf>
    <xf numFmtId="0" fontId="0" fillId="1" borderId="21" xfId="54" applyFont="1" applyFill="1" applyBorder="1" applyAlignment="1">
      <alignment horizontal="center" vertical="center" wrapText="1"/>
      <protection/>
    </xf>
    <xf numFmtId="0" fontId="0" fillId="0" borderId="0" xfId="54" applyFill="1" applyBorder="1" applyAlignment="1">
      <alignment horizontal="center"/>
      <protection/>
    </xf>
    <xf numFmtId="0" fontId="0" fillId="0" borderId="24" xfId="54" applyFill="1" applyBorder="1" applyAlignment="1">
      <alignment horizontal="center"/>
      <protection/>
    </xf>
    <xf numFmtId="0" fontId="7" fillId="0" borderId="0" xfId="54" applyFont="1" applyFill="1" applyAlignment="1">
      <alignment horizontal="centerContinuous"/>
      <protection/>
    </xf>
    <xf numFmtId="0" fontId="5" fillId="0" borderId="0" xfId="54" applyFont="1" applyAlignment="1">
      <alignment horizontal="centerContinuous"/>
      <protection/>
    </xf>
    <xf numFmtId="0" fontId="5" fillId="0" borderId="0" xfId="55" applyFont="1" applyAlignment="1">
      <alignment horizontal="centerContinuous" vertical="center"/>
      <protection/>
    </xf>
    <xf numFmtId="0" fontId="6" fillId="0" borderId="0" xfId="55" applyFont="1" applyAlignment="1">
      <alignment horizontal="centerContinuous" vertical="center"/>
      <protection/>
    </xf>
    <xf numFmtId="0" fontId="8" fillId="0" borderId="0" xfId="55">
      <alignment vertical="center"/>
      <protection/>
    </xf>
    <xf numFmtId="0" fontId="4" fillId="0" borderId="0" xfId="55" applyFont="1" applyAlignment="1">
      <alignment horizontal="centerContinuous" vertical="center"/>
      <protection/>
    </xf>
    <xf numFmtId="0" fontId="6" fillId="0" borderId="0" xfId="55" applyFont="1" applyFill="1" applyAlignment="1">
      <alignment horizontal="centerContinuous" vertical="center"/>
      <protection/>
    </xf>
    <xf numFmtId="0" fontId="8" fillId="0" borderId="0" xfId="55" applyAlignment="1">
      <alignment horizontal="centerContinuous" vertical="center"/>
      <protection/>
    </xf>
    <xf numFmtId="0" fontId="6" fillId="0" borderId="0" xfId="55" applyFont="1">
      <alignment vertical="center"/>
      <protection/>
    </xf>
    <xf numFmtId="0" fontId="9" fillId="0" borderId="0" xfId="55" applyFont="1">
      <alignment vertical="center"/>
      <protection/>
    </xf>
    <xf numFmtId="0" fontId="8" fillId="0" borderId="0" xfId="55" applyBorder="1">
      <alignment vertical="center"/>
      <protection/>
    </xf>
    <xf numFmtId="0" fontId="6" fillId="1" borderId="15" xfId="55" applyFont="1" applyFill="1" applyBorder="1" applyAlignment="1">
      <alignment horizontal="center" vertical="center" wrapText="1"/>
      <protection/>
    </xf>
    <xf numFmtId="0" fontId="6" fillId="1" borderId="21" xfId="55" applyFont="1" applyFill="1" applyBorder="1" applyAlignment="1">
      <alignment horizontal="centerContinuous" vertical="center" wrapText="1"/>
      <protection/>
    </xf>
    <xf numFmtId="0" fontId="8" fillId="0" borderId="0" xfId="55" applyBorder="1" applyAlignment="1">
      <alignment/>
      <protection/>
    </xf>
    <xf numFmtId="0" fontId="8" fillId="0" borderId="0" xfId="55" applyBorder="1" applyAlignment="1">
      <alignment horizontal="center"/>
      <protection/>
    </xf>
    <xf numFmtId="0" fontId="8" fillId="0" borderId="0" xfId="55" applyBorder="1" applyAlignment="1">
      <alignment horizontal="left"/>
      <protection/>
    </xf>
    <xf numFmtId="0" fontId="0" fillId="1" borderId="21" xfId="55" applyFont="1" applyFill="1" applyBorder="1" applyAlignment="1">
      <alignment horizontal="centerContinuous" vertical="center"/>
      <protection/>
    </xf>
    <xf numFmtId="0" fontId="0" fillId="1" borderId="14" xfId="55" applyFont="1" applyFill="1" applyBorder="1" applyAlignment="1">
      <alignment horizontal="centerContinuous" vertical="center"/>
      <protection/>
    </xf>
    <xf numFmtId="0" fontId="8" fillId="1" borderId="21" xfId="55" applyFill="1" applyBorder="1">
      <alignment vertical="center"/>
      <protection/>
    </xf>
    <xf numFmtId="0" fontId="8" fillId="1" borderId="13" xfId="55" applyFill="1" applyBorder="1">
      <alignment vertical="center"/>
      <protection/>
    </xf>
    <xf numFmtId="0" fontId="0" fillId="0" borderId="0" xfId="54" applyFill="1" applyAlignment="1">
      <alignment horizontal="centerContinuous"/>
      <protection/>
    </xf>
    <xf numFmtId="0" fontId="0" fillId="1" borderId="21" xfId="54" applyFill="1" applyBorder="1" applyAlignment="1">
      <alignment horizontal="center" vertical="center" wrapText="1"/>
      <protection/>
    </xf>
    <xf numFmtId="0" fontId="0" fillId="1" borderId="14" xfId="54" applyFill="1" applyBorder="1" applyAlignment="1">
      <alignment horizontal="center" vertical="center" wrapText="1"/>
      <protection/>
    </xf>
    <xf numFmtId="0" fontId="0" fillId="1" borderId="15" xfId="54" applyFill="1" applyBorder="1" applyAlignment="1">
      <alignment horizontal="center" vertical="center" wrapText="1"/>
      <protection/>
    </xf>
    <xf numFmtId="0" fontId="0" fillId="1" borderId="11" xfId="54" applyFill="1" applyBorder="1">
      <alignment/>
      <protection/>
    </xf>
    <xf numFmtId="0" fontId="0" fillId="1" borderId="12" xfId="0" applyFont="1" applyFill="1" applyBorder="1" applyAlignment="1">
      <alignment horizontal="center" vertical="center"/>
    </xf>
    <xf numFmtId="0" fontId="11" fillId="0" borderId="0" xfId="55" applyFont="1" applyAlignment="1">
      <alignment horizontal="centerContinuous" vertical="center"/>
      <protection/>
    </xf>
    <xf numFmtId="0" fontId="6" fillId="0" borderId="0" xfId="55" applyFont="1" applyAlignment="1">
      <alignment vertical="center"/>
      <protection/>
    </xf>
    <xf numFmtId="0" fontId="9" fillId="0" borderId="0" xfId="55" applyFont="1" applyFill="1">
      <alignment vertical="center"/>
      <protection/>
    </xf>
    <xf numFmtId="0" fontId="6" fillId="1" borderId="16" xfId="55" applyFont="1" applyFill="1" applyBorder="1" applyAlignment="1">
      <alignment horizontal="center" vertical="center" wrapText="1"/>
      <protection/>
    </xf>
    <xf numFmtId="0" fontId="6" fillId="1" borderId="17" xfId="55" applyFont="1" applyFill="1" applyBorder="1" applyAlignment="1">
      <alignment horizontal="centerContinuous" vertical="center" wrapText="1"/>
      <protection/>
    </xf>
    <xf numFmtId="0" fontId="6" fillId="1" borderId="19" xfId="55" applyFont="1" applyFill="1" applyBorder="1" applyAlignment="1">
      <alignment horizontal="centerContinuous" vertical="center" wrapText="1"/>
      <protection/>
    </xf>
    <xf numFmtId="0" fontId="6" fillId="1" borderId="14" xfId="55" applyFont="1" applyFill="1" applyBorder="1" applyAlignment="1">
      <alignment horizontal="centerContinuous" vertical="center" wrapText="1"/>
      <protection/>
    </xf>
    <xf numFmtId="0" fontId="6" fillId="1" borderId="12" xfId="55" applyFont="1" applyFill="1" applyBorder="1" applyAlignment="1">
      <alignment horizontal="center" vertical="center" wrapText="1"/>
      <protection/>
    </xf>
    <xf numFmtId="0" fontId="6" fillId="1" borderId="14" xfId="55" applyFont="1" applyFill="1" applyBorder="1" applyAlignment="1">
      <alignment horizontal="center" vertical="center" wrapText="1"/>
      <protection/>
    </xf>
    <xf numFmtId="0" fontId="8" fillId="0" borderId="0" xfId="55" applyBorder="1" applyAlignment="1">
      <alignment horizontal="center" vertical="top"/>
      <protection/>
    </xf>
    <xf numFmtId="0" fontId="8" fillId="0" borderId="0" xfId="55" applyBorder="1" applyAlignment="1">
      <alignment vertical="top"/>
      <protection/>
    </xf>
    <xf numFmtId="0" fontId="8" fillId="1" borderId="14" xfId="55" applyFill="1" applyBorder="1" applyAlignment="1">
      <alignment vertical="center"/>
      <protection/>
    </xf>
    <xf numFmtId="0" fontId="5" fillId="0" borderId="0" xfId="54" applyFont="1" applyAlignment="1">
      <alignment horizontal="centerContinuous" vertical="top" wrapText="1"/>
      <protection/>
    </xf>
    <xf numFmtId="0" fontId="0" fillId="0" borderId="0" xfId="54" applyAlignment="1">
      <alignment horizontal="centerContinuous" vertical="top" wrapText="1"/>
      <protection/>
    </xf>
    <xf numFmtId="0" fontId="0" fillId="0" borderId="0" xfId="54" applyFill="1" applyAlignment="1">
      <alignment horizontal="centerContinuous" vertical="top" wrapText="1"/>
      <protection/>
    </xf>
    <xf numFmtId="0" fontId="4" fillId="0" borderId="0" xfId="54" applyFont="1" applyAlignment="1">
      <alignment horizontal="centerContinuous" vertical="top" wrapText="1"/>
      <protection/>
    </xf>
    <xf numFmtId="0" fontId="4" fillId="0" borderId="0" xfId="54" applyFont="1" applyBorder="1" applyAlignment="1">
      <alignment vertical="center" wrapText="1"/>
      <protection/>
    </xf>
    <xf numFmtId="0" fontId="0" fillId="0" borderId="0" xfId="54" applyBorder="1" applyAlignment="1">
      <alignment vertical="center" wrapText="1"/>
      <protection/>
    </xf>
    <xf numFmtId="0" fontId="0" fillId="0" borderId="0" xfId="54" applyBorder="1" applyAlignment="1">
      <alignment vertical="top" wrapText="1"/>
      <protection/>
    </xf>
    <xf numFmtId="0" fontId="0" fillId="1" borderId="15" xfId="54" applyFont="1" applyFill="1" applyBorder="1" applyAlignment="1">
      <alignment horizontal="center"/>
      <protection/>
    </xf>
    <xf numFmtId="0" fontId="0" fillId="1" borderId="15" xfId="54" applyFill="1" applyBorder="1">
      <alignment/>
      <protection/>
    </xf>
    <xf numFmtId="0" fontId="15" fillId="0" borderId="0" xfId="0" applyFont="1" applyBorder="1" applyAlignment="1">
      <alignment horizontal="center" vertical="center"/>
    </xf>
    <xf numFmtId="0" fontId="16" fillId="0" borderId="0" xfId="0" applyFont="1" applyBorder="1" applyAlignment="1">
      <alignment vertical="center"/>
    </xf>
    <xf numFmtId="0" fontId="15" fillId="0" borderId="26" xfId="0" applyFont="1" applyBorder="1" applyAlignment="1">
      <alignment vertical="center" wrapText="1"/>
    </xf>
    <xf numFmtId="0" fontId="15" fillId="0" borderId="27" xfId="0" applyFont="1" applyBorder="1" applyAlignment="1">
      <alignment horizontal="center" vertical="center" wrapText="1"/>
    </xf>
    <xf numFmtId="0" fontId="15" fillId="0" borderId="27" xfId="0" applyFont="1" applyBorder="1" applyAlignment="1">
      <alignment vertical="center" wrapText="1"/>
    </xf>
    <xf numFmtId="0" fontId="15" fillId="0" borderId="0" xfId="0" applyFont="1" applyBorder="1" applyAlignment="1">
      <alignment vertical="center"/>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left" vertical="center" wrapText="1"/>
    </xf>
    <xf numFmtId="0" fontId="16" fillId="0" borderId="31" xfId="0" applyFont="1" applyBorder="1" applyAlignment="1">
      <alignment horizontal="center" vertical="center" wrapText="1"/>
    </xf>
    <xf numFmtId="0" fontId="16" fillId="0" borderId="32" xfId="0" applyFont="1" applyBorder="1" applyAlignment="1">
      <alignment horizontal="left" vertical="center" wrapText="1"/>
    </xf>
    <xf numFmtId="0" fontId="16" fillId="0" borderId="20" xfId="0" applyFont="1" applyBorder="1" applyAlignment="1">
      <alignment horizontal="center" vertical="center" wrapText="1"/>
    </xf>
    <xf numFmtId="0" fontId="15" fillId="33" borderId="15" xfId="54" applyFont="1" applyFill="1" applyBorder="1" applyAlignment="1">
      <alignment horizontal="center" vertical="center"/>
      <protection/>
    </xf>
    <xf numFmtId="180" fontId="0" fillId="0" borderId="12" xfId="0" applyNumberFormat="1" applyFont="1" applyBorder="1" applyAlignment="1">
      <alignment horizontal="center"/>
    </xf>
    <xf numFmtId="0" fontId="16" fillId="33" borderId="12" xfId="54" applyFont="1" applyFill="1" applyBorder="1" applyAlignment="1">
      <alignment/>
      <protection/>
    </xf>
    <xf numFmtId="0" fontId="16" fillId="33" borderId="11" xfId="54" applyFont="1" applyFill="1" applyBorder="1" applyAlignment="1">
      <alignment/>
      <protection/>
    </xf>
    <xf numFmtId="0" fontId="1" fillId="0" borderId="11" xfId="0" applyFont="1" applyBorder="1" applyAlignment="1">
      <alignment/>
    </xf>
    <xf numFmtId="0" fontId="16" fillId="33" borderId="11" xfId="54" applyFont="1" applyFill="1" applyBorder="1" applyAlignment="1">
      <alignment horizontal="center"/>
      <protection/>
    </xf>
    <xf numFmtId="180" fontId="0" fillId="0" borderId="12" xfId="0" applyNumberFormat="1" applyFont="1" applyBorder="1" applyAlignment="1">
      <alignment/>
    </xf>
    <xf numFmtId="0" fontId="15" fillId="33" borderId="15" xfId="54" applyFont="1" applyFill="1" applyBorder="1" applyAlignment="1">
      <alignment wrapText="1"/>
      <protection/>
    </xf>
    <xf numFmtId="0" fontId="15" fillId="33" borderId="21" xfId="54" applyFont="1" applyFill="1" applyBorder="1" applyAlignment="1">
      <alignment horizontal="center"/>
      <protection/>
    </xf>
    <xf numFmtId="0" fontId="18" fillId="34" borderId="12" xfId="0" applyFont="1" applyFill="1" applyBorder="1" applyAlignment="1">
      <alignment horizontal="center" vertical="center"/>
    </xf>
    <xf numFmtId="0" fontId="16" fillId="33" borderId="0" xfId="0" applyFont="1" applyFill="1" applyBorder="1" applyAlignment="1">
      <alignment/>
    </xf>
    <xf numFmtId="180" fontId="27" fillId="33" borderId="11" xfId="54" applyNumberFormat="1" applyFont="1" applyFill="1" applyBorder="1" applyAlignment="1">
      <alignment horizontal="center" vertical="center" wrapText="1"/>
      <protection/>
    </xf>
    <xf numFmtId="0" fontId="6" fillId="0" borderId="0" xfId="54" applyFont="1" applyAlignment="1">
      <alignment horizontal="right"/>
      <protection/>
    </xf>
    <xf numFmtId="0" fontId="1" fillId="1" borderId="11" xfId="54" applyFont="1" applyFill="1" applyBorder="1" applyAlignment="1">
      <alignment horizontal="center" vertical="center"/>
      <protection/>
    </xf>
    <xf numFmtId="0" fontId="0" fillId="0" borderId="0" xfId="54" applyFont="1">
      <alignment/>
      <protection/>
    </xf>
    <xf numFmtId="0" fontId="0" fillId="1" borderId="21" xfId="54" applyFont="1" applyFill="1" applyBorder="1" applyAlignment="1">
      <alignment horizontal="center" vertical="center" wrapText="1"/>
      <protection/>
    </xf>
    <xf numFmtId="0" fontId="6" fillId="0" borderId="0" xfId="55" applyFont="1" applyAlignment="1">
      <alignment horizontal="right" vertical="center"/>
      <protection/>
    </xf>
    <xf numFmtId="0" fontId="0" fillId="1" borderId="21" xfId="55" applyFont="1" applyFill="1" applyBorder="1" applyAlignment="1">
      <alignment vertical="center"/>
      <protection/>
    </xf>
    <xf numFmtId="3" fontId="0" fillId="0" borderId="15" xfId="54" applyNumberFormat="1" applyFill="1" applyBorder="1" applyAlignment="1">
      <alignment horizontal="center" vertical="center"/>
      <protection/>
    </xf>
    <xf numFmtId="0" fontId="6" fillId="35" borderId="21" xfId="55" applyFont="1" applyFill="1" applyBorder="1" applyAlignment="1">
      <alignment horizontal="center" vertical="center" wrapText="1"/>
      <protection/>
    </xf>
    <xf numFmtId="0" fontId="15" fillId="36" borderId="15" xfId="0" applyFont="1" applyFill="1" applyBorder="1" applyAlignment="1">
      <alignment horizontal="center" vertical="center"/>
    </xf>
    <xf numFmtId="0" fontId="27" fillId="34" borderId="0" xfId="0" applyFont="1" applyFill="1" applyBorder="1" applyAlignment="1">
      <alignment horizontal="center"/>
    </xf>
    <xf numFmtId="0" fontId="27" fillId="34" borderId="0" xfId="0" applyFont="1" applyFill="1" applyBorder="1" applyAlignment="1">
      <alignment horizontal="left"/>
    </xf>
    <xf numFmtId="0" fontId="16" fillId="34" borderId="0" xfId="0" applyFont="1" applyFill="1" applyBorder="1" applyAlignment="1">
      <alignment/>
    </xf>
    <xf numFmtId="0" fontId="0" fillId="34" borderId="0" xfId="0" applyFill="1" applyBorder="1" applyAlignment="1">
      <alignment/>
    </xf>
    <xf numFmtId="0" fontId="29" fillId="34" borderId="0" xfId="0" applyNumberFormat="1" applyFont="1" applyFill="1" applyBorder="1" applyAlignment="1">
      <alignment horizontal="left" vertical="center"/>
    </xf>
    <xf numFmtId="0" fontId="18" fillId="34" borderId="0" xfId="0" applyFont="1" applyFill="1" applyBorder="1" applyAlignment="1">
      <alignment horizontal="center"/>
    </xf>
    <xf numFmtId="0" fontId="18" fillId="34" borderId="33" xfId="0" applyFont="1" applyFill="1" applyBorder="1" applyAlignment="1">
      <alignment horizontal="center"/>
    </xf>
    <xf numFmtId="0" fontId="18" fillId="34" borderId="23" xfId="0" applyFont="1" applyFill="1" applyBorder="1" applyAlignment="1">
      <alignment horizontal="center"/>
    </xf>
    <xf numFmtId="3" fontId="18" fillId="34" borderId="33" xfId="0" applyNumberFormat="1" applyFont="1" applyFill="1" applyBorder="1" applyAlignment="1">
      <alignment horizontal="center"/>
    </xf>
    <xf numFmtId="180" fontId="18" fillId="34" borderId="23" xfId="0" applyNumberFormat="1" applyFont="1" applyFill="1" applyBorder="1" applyAlignment="1">
      <alignment horizontal="center"/>
    </xf>
    <xf numFmtId="0" fontId="18" fillId="34" borderId="24" xfId="0" applyFont="1" applyFill="1" applyBorder="1" applyAlignment="1">
      <alignment horizontal="center"/>
    </xf>
    <xf numFmtId="0" fontId="18" fillId="34" borderId="24" xfId="0" applyFont="1" applyFill="1" applyBorder="1" applyAlignment="1">
      <alignment horizontal="center" vertical="top"/>
    </xf>
    <xf numFmtId="0" fontId="18" fillId="34" borderId="25" xfId="0" applyFont="1" applyFill="1" applyBorder="1" applyAlignment="1">
      <alignment horizontal="center" vertical="top"/>
    </xf>
    <xf numFmtId="3" fontId="18" fillId="34" borderId="24" xfId="0" applyNumberFormat="1" applyFont="1" applyFill="1" applyBorder="1" applyAlignment="1">
      <alignment horizontal="center" vertical="top"/>
    </xf>
    <xf numFmtId="0" fontId="18" fillId="34" borderId="25" xfId="0" applyFont="1" applyFill="1" applyBorder="1" applyAlignment="1">
      <alignment horizontal="center"/>
    </xf>
    <xf numFmtId="0" fontId="18" fillId="34" borderId="24" xfId="0" applyFont="1" applyFill="1" applyBorder="1" applyAlignment="1" quotePrefix="1">
      <alignment horizontal="center" vertical="top"/>
    </xf>
    <xf numFmtId="0" fontId="18" fillId="34" borderId="20" xfId="0" applyFont="1" applyFill="1" applyBorder="1" applyAlignment="1">
      <alignment horizontal="center" vertical="center"/>
    </xf>
    <xf numFmtId="0" fontId="18" fillId="34" borderId="24" xfId="0" applyFont="1" applyFill="1" applyBorder="1" applyAlignment="1">
      <alignment horizontal="center" vertical="top" wrapText="1"/>
    </xf>
    <xf numFmtId="181" fontId="18" fillId="34" borderId="23" xfId="62" applyNumberFormat="1" applyFont="1" applyFill="1" applyBorder="1" applyAlignment="1">
      <alignment horizontal="center"/>
    </xf>
    <xf numFmtId="0" fontId="18" fillId="34" borderId="33" xfId="0" applyFont="1" applyFill="1" applyBorder="1" applyAlignment="1">
      <alignment horizontal="center" wrapText="1"/>
    </xf>
    <xf numFmtId="180" fontId="18" fillId="34" borderId="23" xfId="62" applyNumberFormat="1" applyFont="1" applyFill="1" applyBorder="1" applyAlignment="1">
      <alignment horizontal="center"/>
    </xf>
    <xf numFmtId="0" fontId="18" fillId="34" borderId="33" xfId="0" applyFont="1" applyFill="1" applyBorder="1" applyAlignment="1" quotePrefix="1">
      <alignment horizontal="center"/>
    </xf>
    <xf numFmtId="0" fontId="18" fillId="34" borderId="24" xfId="0" applyFont="1" applyFill="1" applyBorder="1" applyAlignment="1">
      <alignment horizontal="center" vertical="justify"/>
    </xf>
    <xf numFmtId="0" fontId="18" fillId="34" borderId="25" xfId="0" applyFont="1" applyFill="1" applyBorder="1" applyAlignment="1">
      <alignment horizontal="center" vertical="justify"/>
    </xf>
    <xf numFmtId="0" fontId="18" fillId="34" borderId="20" xfId="0" applyFont="1" applyFill="1" applyBorder="1" applyAlignment="1" quotePrefix="1">
      <alignment horizontal="center" vertical="center"/>
    </xf>
    <xf numFmtId="0" fontId="18" fillId="34" borderId="23" xfId="0" applyFont="1" applyFill="1" applyBorder="1" applyAlignment="1">
      <alignment horizontal="center" vertical="top"/>
    </xf>
    <xf numFmtId="0" fontId="18" fillId="34" borderId="0" xfId="0" applyFont="1" applyFill="1" applyBorder="1" applyAlignment="1">
      <alignment horizontal="center" vertical="justify"/>
    </xf>
    <xf numFmtId="0" fontId="18" fillId="34" borderId="16" xfId="0" applyFont="1" applyFill="1" applyBorder="1" applyAlignment="1" quotePrefix="1">
      <alignment horizontal="center" vertical="center"/>
    </xf>
    <xf numFmtId="0" fontId="18" fillId="34" borderId="18" xfId="0" applyFont="1" applyFill="1" applyBorder="1" applyAlignment="1">
      <alignment horizontal="center"/>
    </xf>
    <xf numFmtId="0" fontId="18" fillId="34" borderId="34" xfId="0" applyFont="1" applyFill="1" applyBorder="1" applyAlignment="1">
      <alignment horizontal="center"/>
    </xf>
    <xf numFmtId="0" fontId="18" fillId="34" borderId="19" xfId="0" applyFont="1" applyFill="1" applyBorder="1" applyAlignment="1">
      <alignment horizontal="center" vertical="top"/>
    </xf>
    <xf numFmtId="0" fontId="18" fillId="34" borderId="16" xfId="0" applyFont="1" applyFill="1" applyBorder="1" applyAlignment="1">
      <alignment horizontal="center" vertical="center"/>
    </xf>
    <xf numFmtId="0" fontId="0" fillId="34" borderId="24" xfId="0" applyFill="1" applyBorder="1" applyAlignment="1">
      <alignment/>
    </xf>
    <xf numFmtId="0" fontId="18" fillId="34" borderId="19" xfId="0" applyFont="1" applyFill="1" applyBorder="1" applyAlignment="1">
      <alignment horizontal="center"/>
    </xf>
    <xf numFmtId="0" fontId="18" fillId="34" borderId="33" xfId="0" applyFont="1" applyFill="1" applyBorder="1" applyAlignment="1">
      <alignment horizontal="center" vertical="top" wrapText="1"/>
    </xf>
    <xf numFmtId="0" fontId="21" fillId="34" borderId="33" xfId="0" applyFont="1" applyFill="1" applyBorder="1" applyAlignment="1">
      <alignment horizontal="center" vertical="center" wrapText="1"/>
    </xf>
    <xf numFmtId="0" fontId="18" fillId="34" borderId="12" xfId="0" applyFont="1" applyFill="1" applyBorder="1" applyAlignment="1">
      <alignment horizontal="center"/>
    </xf>
    <xf numFmtId="0" fontId="21" fillId="34" borderId="24" xfId="0" applyFont="1" applyFill="1" applyBorder="1" applyAlignment="1">
      <alignment horizontal="center" vertical="top" wrapText="1"/>
    </xf>
    <xf numFmtId="0" fontId="16" fillId="37" borderId="17" xfId="0" applyFont="1" applyFill="1" applyBorder="1" applyAlignment="1">
      <alignment vertical="center"/>
    </xf>
    <xf numFmtId="0" fontId="16" fillId="37" borderId="11" xfId="0" applyFont="1" applyFill="1" applyBorder="1" applyAlignment="1">
      <alignment vertical="center"/>
    </xf>
    <xf numFmtId="0" fontId="17" fillId="37" borderId="21" xfId="0" applyFont="1" applyFill="1" applyBorder="1" applyAlignment="1">
      <alignment horizontal="left" vertical="center"/>
    </xf>
    <xf numFmtId="0" fontId="15" fillId="37" borderId="13" xfId="0" applyFont="1" applyFill="1" applyBorder="1" applyAlignment="1">
      <alignment horizontal="left" vertical="center"/>
    </xf>
    <xf numFmtId="0" fontId="16" fillId="37" borderId="13" xfId="0" applyFont="1" applyFill="1" applyBorder="1" applyAlignment="1">
      <alignment horizontal="center" vertical="center"/>
    </xf>
    <xf numFmtId="0" fontId="20" fillId="37" borderId="14" xfId="0" applyFont="1" applyFill="1" applyBorder="1" applyAlignment="1">
      <alignment horizontal="center" vertical="center"/>
    </xf>
    <xf numFmtId="0" fontId="19" fillId="37" borderId="13" xfId="0" applyFont="1" applyFill="1" applyBorder="1" applyAlignment="1">
      <alignment horizontal="left" vertical="center"/>
    </xf>
    <xf numFmtId="0" fontId="18" fillId="37" borderId="13" xfId="0" applyFont="1" applyFill="1" applyBorder="1" applyAlignment="1">
      <alignment horizontal="center" vertical="top"/>
    </xf>
    <xf numFmtId="0" fontId="18" fillId="37" borderId="13" xfId="0" applyFont="1" applyFill="1" applyBorder="1" applyAlignment="1">
      <alignment horizontal="center" vertical="center"/>
    </xf>
    <xf numFmtId="0" fontId="19" fillId="37" borderId="21" xfId="0" applyFont="1" applyFill="1" applyBorder="1" applyAlignment="1">
      <alignment horizontal="left" vertical="center"/>
    </xf>
    <xf numFmtId="0" fontId="18" fillId="37" borderId="14" xfId="0" applyFont="1" applyFill="1" applyBorder="1" applyAlignment="1">
      <alignment horizontal="center" vertical="center"/>
    </xf>
    <xf numFmtId="0" fontId="0" fillId="37" borderId="0" xfId="0" applyFill="1" applyBorder="1" applyAlignment="1">
      <alignment/>
    </xf>
    <xf numFmtId="0" fontId="0" fillId="0" borderId="0" xfId="0" applyFont="1" applyBorder="1" applyAlignment="1">
      <alignment/>
    </xf>
    <xf numFmtId="3" fontId="18" fillId="34" borderId="33" xfId="0" applyNumberFormat="1" applyFont="1" applyFill="1" applyBorder="1" applyAlignment="1" quotePrefix="1">
      <alignment horizontal="center"/>
    </xf>
    <xf numFmtId="3" fontId="18" fillId="34" borderId="33" xfId="0" applyNumberFormat="1" applyFont="1" applyFill="1" applyBorder="1" applyAlignment="1" quotePrefix="1">
      <alignment horizontal="center" vertical="top"/>
    </xf>
    <xf numFmtId="1" fontId="18" fillId="34" borderId="24" xfId="0" applyNumberFormat="1" applyFont="1" applyFill="1" applyBorder="1" applyAlignment="1">
      <alignment horizontal="center" vertical="top"/>
    </xf>
    <xf numFmtId="3" fontId="18" fillId="34" borderId="33" xfId="0" applyNumberFormat="1" applyFont="1" applyFill="1" applyBorder="1" applyAlignment="1">
      <alignment horizontal="center" vertical="top"/>
    </xf>
    <xf numFmtId="0" fontId="16" fillId="0" borderId="0" xfId="0" applyFont="1" applyFill="1" applyBorder="1" applyAlignment="1">
      <alignment/>
    </xf>
    <xf numFmtId="0" fontId="28" fillId="0" borderId="0" xfId="0" applyFont="1" applyFill="1" applyBorder="1" applyAlignment="1">
      <alignment/>
    </xf>
    <xf numFmtId="0" fontId="28" fillId="0" borderId="0" xfId="0" applyFont="1" applyFill="1" applyBorder="1" applyAlignment="1">
      <alignment horizontal="center"/>
    </xf>
    <xf numFmtId="0" fontId="16" fillId="0" borderId="0" xfId="0" applyFont="1" applyFill="1" applyBorder="1" applyAlignment="1">
      <alignment horizontal="center"/>
    </xf>
    <xf numFmtId="0" fontId="1" fillId="0" borderId="15" xfId="0" applyFont="1" applyFill="1" applyBorder="1" applyAlignment="1">
      <alignment/>
    </xf>
    <xf numFmtId="0" fontId="0" fillId="1" borderId="15" xfId="0" applyFont="1" applyFill="1" applyBorder="1" applyAlignment="1">
      <alignment/>
    </xf>
    <xf numFmtId="0" fontId="15" fillId="33" borderId="15" xfId="54" applyFont="1" applyFill="1" applyBorder="1" applyAlignment="1">
      <alignment horizontal="center"/>
      <protection/>
    </xf>
    <xf numFmtId="0" fontId="1" fillId="1" borderId="21" xfId="54" applyFont="1" applyFill="1" applyBorder="1" applyAlignment="1">
      <alignment/>
      <protection/>
    </xf>
    <xf numFmtId="0" fontId="1" fillId="1" borderId="13" xfId="54" applyFont="1" applyFill="1" applyBorder="1" applyAlignment="1">
      <alignment/>
      <protection/>
    </xf>
    <xf numFmtId="0" fontId="1" fillId="1" borderId="14" xfId="54" applyFont="1" applyFill="1" applyBorder="1" applyAlignment="1">
      <alignment/>
      <protection/>
    </xf>
    <xf numFmtId="0" fontId="15" fillId="33" borderId="21" xfId="54" applyFont="1" applyFill="1" applyBorder="1" applyAlignment="1">
      <alignment/>
      <protection/>
    </xf>
    <xf numFmtId="0" fontId="15" fillId="33" borderId="14" xfId="54" applyFont="1" applyFill="1" applyBorder="1" applyAlignment="1">
      <alignment/>
      <protection/>
    </xf>
    <xf numFmtId="0" fontId="0" fillId="34" borderId="11" xfId="0" applyFill="1" applyBorder="1" applyAlignment="1">
      <alignment/>
    </xf>
    <xf numFmtId="0" fontId="22" fillId="38" borderId="35" xfId="59" applyFont="1" applyFill="1" applyBorder="1" applyAlignment="1">
      <alignment horizontal="center"/>
      <protection/>
    </xf>
    <xf numFmtId="0" fontId="22" fillId="0" borderId="36" xfId="59" applyFont="1" applyFill="1" applyBorder="1" applyAlignment="1">
      <alignment horizontal="right" wrapText="1"/>
      <protection/>
    </xf>
    <xf numFmtId="0" fontId="22" fillId="0" borderId="36" xfId="59" applyFont="1" applyFill="1" applyBorder="1" applyAlignment="1">
      <alignment wrapText="1"/>
      <protection/>
    </xf>
    <xf numFmtId="0" fontId="22" fillId="39" borderId="36" xfId="59" applyFont="1" applyFill="1" applyBorder="1" applyAlignment="1">
      <alignment vertical="top" wrapText="1"/>
      <protection/>
    </xf>
    <xf numFmtId="0" fontId="5" fillId="0" borderId="0" xfId="55" applyFont="1" applyAlignment="1">
      <alignment horizontal="center" vertical="center"/>
      <protection/>
    </xf>
    <xf numFmtId="0" fontId="10" fillId="1" borderId="21" xfId="55" applyFont="1" applyFill="1" applyBorder="1">
      <alignment vertical="center"/>
      <protection/>
    </xf>
    <xf numFmtId="0" fontId="10" fillId="0" borderId="13" xfId="55" applyFont="1" applyFill="1" applyBorder="1">
      <alignment vertical="center"/>
      <protection/>
    </xf>
    <xf numFmtId="0" fontId="10" fillId="1" borderId="13" xfId="55" applyFont="1" applyFill="1" applyBorder="1">
      <alignment vertical="center"/>
      <protection/>
    </xf>
    <xf numFmtId="0" fontId="10" fillId="1" borderId="14" xfId="55" applyFont="1" applyFill="1" applyBorder="1">
      <alignment vertical="center"/>
      <protection/>
    </xf>
    <xf numFmtId="0" fontId="6" fillId="0" borderId="0" xfId="55" applyFont="1" applyAlignment="1">
      <alignment horizontal="center" vertical="center"/>
      <protection/>
    </xf>
    <xf numFmtId="0" fontId="6" fillId="0" borderId="0" xfId="55" applyFont="1" applyAlignment="1">
      <alignment horizontal="left" vertical="center"/>
      <protection/>
    </xf>
    <xf numFmtId="0" fontId="15" fillId="34" borderId="0" xfId="0" applyFont="1" applyFill="1" applyBorder="1" applyAlignment="1" applyProtection="1">
      <alignment horizontal="center"/>
      <protection/>
    </xf>
    <xf numFmtId="0" fontId="0" fillId="39" borderId="0" xfId="0" applyFill="1" applyBorder="1" applyAlignment="1">
      <alignment/>
    </xf>
    <xf numFmtId="0" fontId="18" fillId="34" borderId="12" xfId="0" applyFont="1" applyFill="1" applyBorder="1" applyAlignment="1">
      <alignment horizontal="center" vertical="center"/>
    </xf>
    <xf numFmtId="0" fontId="16" fillId="33" borderId="15" xfId="54" applyFont="1" applyFill="1" applyBorder="1" applyAlignment="1" applyProtection="1">
      <alignment vertical="center"/>
      <protection locked="0"/>
    </xf>
    <xf numFmtId="0" fontId="0" fillId="0" borderId="12" xfId="0" applyBorder="1" applyAlignment="1" applyProtection="1">
      <alignment/>
      <protection locked="0"/>
    </xf>
    <xf numFmtId="0" fontId="0" fillId="0" borderId="11" xfId="0" applyFont="1" applyBorder="1" applyAlignment="1" applyProtection="1">
      <alignment/>
      <protection locked="0"/>
    </xf>
    <xf numFmtId="0" fontId="0" fillId="0" borderId="15" xfId="0" applyBorder="1" applyAlignment="1" applyProtection="1">
      <alignment/>
      <protection locked="0"/>
    </xf>
    <xf numFmtId="0" fontId="16" fillId="33" borderId="15" xfId="54" applyFont="1" applyFill="1" applyBorder="1" applyAlignment="1" applyProtection="1">
      <alignment horizontal="center" vertical="center"/>
      <protection locked="0"/>
    </xf>
    <xf numFmtId="0" fontId="16" fillId="33" borderId="11" xfId="54" applyFont="1" applyFill="1" applyBorder="1" applyAlignment="1" applyProtection="1">
      <alignment horizontal="center"/>
      <protection locked="0"/>
    </xf>
    <xf numFmtId="0" fontId="0" fillId="0" borderId="12" xfId="0" applyFont="1" applyBorder="1" applyAlignment="1" applyProtection="1">
      <alignment/>
      <protection locked="0"/>
    </xf>
    <xf numFmtId="0" fontId="0" fillId="0" borderId="11" xfId="54" applyFont="1" applyBorder="1" applyProtection="1">
      <alignment/>
      <protection locked="0"/>
    </xf>
    <xf numFmtId="0" fontId="0" fillId="0" borderId="24" xfId="54" applyFont="1" applyBorder="1" applyProtection="1">
      <alignment/>
      <protection locked="0"/>
    </xf>
    <xf numFmtId="0" fontId="0" fillId="0" borderId="25" xfId="54" applyFont="1" applyBorder="1" applyProtection="1">
      <alignment/>
      <protection locked="0"/>
    </xf>
    <xf numFmtId="0" fontId="0" fillId="0" borderId="12" xfId="54" applyFont="1" applyBorder="1" applyProtection="1">
      <alignment/>
      <protection locked="0"/>
    </xf>
    <xf numFmtId="0" fontId="0" fillId="0" borderId="11" xfId="54" applyBorder="1" applyProtection="1">
      <alignment/>
      <protection locked="0"/>
    </xf>
    <xf numFmtId="0" fontId="0" fillId="0" borderId="12" xfId="54" applyBorder="1" applyProtection="1">
      <alignment/>
      <protection locked="0"/>
    </xf>
    <xf numFmtId="0" fontId="16" fillId="34" borderId="11" xfId="0" applyFont="1" applyFill="1" applyBorder="1" applyAlignment="1" applyProtection="1">
      <alignment horizontal="center" vertical="center"/>
      <protection locked="0"/>
    </xf>
    <xf numFmtId="0" fontId="16" fillId="34" borderId="11" xfId="0" applyFont="1" applyFill="1" applyBorder="1" applyAlignment="1" applyProtection="1">
      <alignment horizontal="center" vertical="center" wrapText="1"/>
      <protection locked="0"/>
    </xf>
    <xf numFmtId="0" fontId="16" fillId="34" borderId="12" xfId="0" applyFont="1" applyFill="1" applyBorder="1" applyAlignment="1" applyProtection="1">
      <alignment horizontal="center" vertical="center"/>
      <protection locked="0"/>
    </xf>
    <xf numFmtId="0" fontId="18" fillId="34" borderId="12" xfId="0" applyFont="1" applyFill="1" applyBorder="1" applyAlignment="1" applyProtection="1">
      <alignment horizontal="center" vertical="center"/>
      <protection locked="0"/>
    </xf>
    <xf numFmtId="0" fontId="0" fillId="0" borderId="25" xfId="54" applyBorder="1" applyProtection="1">
      <alignment/>
      <protection locked="0"/>
    </xf>
    <xf numFmtId="0" fontId="8" fillId="0" borderId="20" xfId="55" applyBorder="1" applyProtection="1">
      <alignment vertical="center"/>
      <protection locked="0"/>
    </xf>
    <xf numFmtId="0" fontId="18" fillId="0" borderId="15" xfId="0" applyFont="1" applyBorder="1" applyAlignment="1" applyProtection="1">
      <alignment horizontal="center" vertical="center"/>
      <protection locked="0"/>
    </xf>
    <xf numFmtId="0" fontId="18" fillId="0" borderId="15" xfId="0" applyFont="1" applyBorder="1" applyAlignment="1" applyProtection="1">
      <alignment horizontal="justify" vertical="center"/>
      <protection locked="0"/>
    </xf>
    <xf numFmtId="0" fontId="18" fillId="33" borderId="15" xfId="0" applyFont="1" applyFill="1" applyBorder="1" applyAlignment="1" applyProtection="1">
      <alignment horizontal="center" vertical="center" wrapText="1"/>
      <protection locked="0"/>
    </xf>
    <xf numFmtId="0" fontId="18" fillId="0" borderId="15"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Continuous" vertical="center"/>
      <protection locked="0"/>
    </xf>
    <xf numFmtId="0" fontId="0" fillId="0" borderId="15" xfId="54" applyBorder="1" applyProtection="1">
      <alignment/>
      <protection locked="0"/>
    </xf>
    <xf numFmtId="0" fontId="16" fillId="33" borderId="15" xfId="0" applyFont="1" applyFill="1" applyBorder="1" applyAlignment="1" applyProtection="1">
      <alignment vertical="center"/>
      <protection locked="0"/>
    </xf>
    <xf numFmtId="0" fontId="10" fillId="0" borderId="15" xfId="55" applyFont="1" applyBorder="1" applyProtection="1">
      <alignment vertical="center"/>
      <protection locked="0"/>
    </xf>
    <xf numFmtId="0" fontId="16" fillId="33" borderId="15" xfId="54" applyFont="1" applyFill="1" applyBorder="1" applyAlignment="1">
      <alignment horizontal="center" vertical="center"/>
      <protection/>
    </xf>
    <xf numFmtId="180" fontId="0" fillId="0" borderId="12" xfId="0" applyNumberFormat="1" applyFont="1" applyBorder="1" applyAlignment="1">
      <alignment horizontal="center" vertical="center"/>
    </xf>
    <xf numFmtId="0" fontId="16" fillId="33" borderId="12" xfId="54" applyFont="1" applyFill="1" applyBorder="1" applyAlignment="1">
      <alignment vertical="center"/>
      <protection/>
    </xf>
    <xf numFmtId="0" fontId="16" fillId="33" borderId="11" xfId="54" applyFont="1" applyFill="1" applyBorder="1" applyAlignment="1">
      <alignment horizontal="center" vertical="center"/>
      <protection/>
    </xf>
    <xf numFmtId="0" fontId="16" fillId="33" borderId="12" xfId="54" applyFont="1" applyFill="1" applyBorder="1" applyAlignment="1">
      <alignment vertical="center" wrapText="1"/>
      <protection/>
    </xf>
    <xf numFmtId="0" fontId="1" fillId="0" borderId="15" xfId="54" applyFont="1" applyFill="1" applyBorder="1" applyAlignment="1">
      <alignment horizontal="center"/>
      <protection/>
    </xf>
    <xf numFmtId="0" fontId="27" fillId="33" borderId="11" xfId="54" applyFont="1" applyFill="1" applyBorder="1" applyAlignment="1">
      <alignment vertical="center"/>
      <protection/>
    </xf>
    <xf numFmtId="0" fontId="27" fillId="33" borderId="12" xfId="54" applyFont="1" applyFill="1" applyBorder="1" applyAlignment="1">
      <alignment horizontal="center" vertical="center" wrapText="1"/>
      <protection/>
    </xf>
    <xf numFmtId="0" fontId="27" fillId="33" borderId="25" xfId="54" applyFont="1" applyFill="1" applyBorder="1" applyAlignment="1">
      <alignment horizontal="center" vertical="center" wrapText="1"/>
      <protection/>
    </xf>
    <xf numFmtId="0" fontId="27" fillId="33" borderId="11" xfId="54" applyFont="1" applyFill="1" applyBorder="1" applyAlignment="1">
      <alignment horizontal="center" vertical="center" wrapText="1"/>
      <protection/>
    </xf>
    <xf numFmtId="0" fontId="27" fillId="33" borderId="12" xfId="54" applyFont="1" applyFill="1" applyBorder="1" applyAlignment="1">
      <alignment vertical="center"/>
      <protection/>
    </xf>
    <xf numFmtId="0" fontId="27" fillId="33" borderId="12" xfId="54" applyFont="1" applyFill="1" applyBorder="1" applyAlignment="1">
      <alignment horizontal="center" vertical="center"/>
      <protection/>
    </xf>
    <xf numFmtId="0" fontId="27" fillId="33" borderId="11" xfId="54" applyFont="1" applyFill="1" applyBorder="1" applyAlignment="1">
      <alignment horizontal="center" vertical="center"/>
      <protection/>
    </xf>
    <xf numFmtId="0" fontId="27" fillId="33" borderId="25" xfId="54" applyFont="1" applyFill="1" applyBorder="1" applyAlignment="1">
      <alignment horizontal="center" vertical="center"/>
      <protection/>
    </xf>
    <xf numFmtId="0" fontId="16" fillId="34" borderId="11" xfId="0" applyFont="1" applyFill="1" applyBorder="1" applyAlignment="1">
      <alignment horizontal="center" vertical="center"/>
    </xf>
    <xf numFmtId="0" fontId="16" fillId="34" borderId="11" xfId="0" applyFont="1" applyFill="1" applyBorder="1" applyAlignment="1">
      <alignment horizontal="center" vertical="center" wrapText="1"/>
    </xf>
    <xf numFmtId="0" fontId="16" fillId="34" borderId="15" xfId="0" applyFont="1" applyFill="1" applyBorder="1" applyAlignment="1">
      <alignment horizontal="center" vertical="center"/>
    </xf>
    <xf numFmtId="0" fontId="28" fillId="33" borderId="20" xfId="0" applyFont="1" applyFill="1" applyBorder="1" applyAlignment="1">
      <alignment horizontal="center" vertical="center"/>
    </xf>
    <xf numFmtId="0" fontId="28" fillId="33" borderId="22" xfId="0" applyFont="1" applyFill="1" applyBorder="1" applyAlignment="1">
      <alignment horizontal="center" vertical="center"/>
    </xf>
    <xf numFmtId="0" fontId="28" fillId="34" borderId="20" xfId="0" applyFont="1" applyFill="1" applyBorder="1" applyAlignment="1">
      <alignment horizontal="justify" vertical="center"/>
    </xf>
    <xf numFmtId="0" fontId="28" fillId="34" borderId="23" xfId="0" applyFont="1" applyFill="1" applyBorder="1" applyAlignment="1">
      <alignment horizontal="center" vertical="center" wrapText="1"/>
    </xf>
    <xf numFmtId="0" fontId="28" fillId="34" borderId="20" xfId="0" applyFont="1" applyFill="1" applyBorder="1" applyAlignment="1">
      <alignment horizontal="center" vertical="center" wrapText="1"/>
    </xf>
    <xf numFmtId="0" fontId="28" fillId="34" borderId="20" xfId="0" applyFont="1" applyFill="1" applyBorder="1" applyAlignment="1">
      <alignment horizontal="center" vertical="center"/>
    </xf>
    <xf numFmtId="0" fontId="28" fillId="34" borderId="23" xfId="0" applyFont="1" applyFill="1" applyBorder="1" applyAlignment="1">
      <alignment horizontal="center" vertical="center"/>
    </xf>
    <xf numFmtId="0" fontId="18" fillId="33" borderId="15" xfId="0" applyFont="1" applyFill="1" applyBorder="1" applyAlignment="1">
      <alignment horizontal="center" vertical="center"/>
    </xf>
    <xf numFmtId="0" fontId="18" fillId="0" borderId="15" xfId="0" applyFont="1" applyBorder="1" applyAlignment="1">
      <alignment horizontal="center" vertical="center"/>
    </xf>
    <xf numFmtId="0" fontId="15" fillId="0" borderId="13" xfId="0" applyFont="1" applyBorder="1" applyAlignment="1">
      <alignment horizontal="left"/>
    </xf>
    <xf numFmtId="0" fontId="15" fillId="0" borderId="13" xfId="0" applyFont="1" applyBorder="1" applyAlignment="1">
      <alignment horizontal="center"/>
    </xf>
    <xf numFmtId="0" fontId="15" fillId="0" borderId="13" xfId="0" applyFont="1" applyBorder="1" applyAlignment="1">
      <alignment/>
    </xf>
    <xf numFmtId="0" fontId="15" fillId="0" borderId="14" xfId="0" applyFont="1" applyBorder="1" applyAlignment="1">
      <alignment/>
    </xf>
    <xf numFmtId="0" fontId="26" fillId="0" borderId="0" xfId="0" applyFont="1" applyBorder="1" applyAlignment="1">
      <alignment/>
    </xf>
    <xf numFmtId="0" fontId="15" fillId="0" borderId="21" xfId="0" applyFont="1" applyBorder="1" applyAlignment="1">
      <alignment/>
    </xf>
    <xf numFmtId="0" fontId="15" fillId="0" borderId="13" xfId="0" applyFont="1" applyBorder="1" applyAlignment="1">
      <alignment horizontal="right"/>
    </xf>
    <xf numFmtId="0" fontId="26" fillId="0" borderId="14" xfId="0" applyFont="1" applyBorder="1" applyAlignment="1">
      <alignment/>
    </xf>
    <xf numFmtId="0" fontId="15" fillId="0" borderId="13" xfId="54" applyFont="1" applyBorder="1">
      <alignment/>
      <protection/>
    </xf>
    <xf numFmtId="0" fontId="15" fillId="0" borderId="13" xfId="54" applyFont="1" applyBorder="1" applyAlignment="1">
      <alignment horizontal="centerContinuous"/>
      <protection/>
    </xf>
    <xf numFmtId="0" fontId="15" fillId="0" borderId="14" xfId="54" applyFont="1" applyBorder="1" applyAlignment="1">
      <alignment horizontal="centerContinuous"/>
      <protection/>
    </xf>
    <xf numFmtId="0" fontId="15" fillId="0" borderId="0" xfId="54" applyFont="1">
      <alignment/>
      <protection/>
    </xf>
    <xf numFmtId="0" fontId="15" fillId="0" borderId="21" xfId="54" applyFont="1" applyBorder="1">
      <alignment/>
      <protection/>
    </xf>
    <xf numFmtId="0" fontId="26" fillId="0" borderId="13" xfId="54" applyFont="1" applyBorder="1">
      <alignment/>
      <protection/>
    </xf>
    <xf numFmtId="0" fontId="26" fillId="0" borderId="14" xfId="54" applyFont="1" applyBorder="1">
      <alignment/>
      <protection/>
    </xf>
    <xf numFmtId="0" fontId="26" fillId="0" borderId="0" xfId="54" applyFont="1">
      <alignment/>
      <protection/>
    </xf>
    <xf numFmtId="0" fontId="1" fillId="0" borderId="0" xfId="54" applyFont="1">
      <alignment/>
      <protection/>
    </xf>
    <xf numFmtId="0" fontId="34" fillId="0" borderId="13" xfId="54" applyFont="1" applyBorder="1">
      <alignment/>
      <protection/>
    </xf>
    <xf numFmtId="0" fontId="34" fillId="0" borderId="14" xfId="54" applyFont="1" applyBorder="1">
      <alignment/>
      <protection/>
    </xf>
    <xf numFmtId="0" fontId="15" fillId="0" borderId="13" xfId="54" applyFont="1" applyBorder="1" applyAlignment="1">
      <alignment horizontal="right"/>
      <protection/>
    </xf>
    <xf numFmtId="0" fontId="15" fillId="0" borderId="14" xfId="54" applyFont="1" applyBorder="1">
      <alignment/>
      <protection/>
    </xf>
    <xf numFmtId="0" fontId="1" fillId="0" borderId="0" xfId="54" applyFont="1" applyAlignment="1">
      <alignment horizontal="centerContinuous"/>
      <protection/>
    </xf>
    <xf numFmtId="0" fontId="11" fillId="0" borderId="0" xfId="54" applyFont="1" applyAlignment="1">
      <alignment horizontal="centerContinuous" vertical="top"/>
      <protection/>
    </xf>
    <xf numFmtId="0" fontId="15" fillId="0" borderId="13" xfId="54" applyFont="1" applyBorder="1" applyAlignment="1">
      <alignment horizontal="center"/>
      <protection/>
    </xf>
    <xf numFmtId="0" fontId="11" fillId="0" borderId="0" xfId="54" applyFont="1" applyAlignment="1">
      <alignment horizontal="centerContinuous"/>
      <protection/>
    </xf>
    <xf numFmtId="0" fontId="15" fillId="0" borderId="13" xfId="54" applyFont="1" applyBorder="1" applyAlignment="1">
      <alignment horizontal="left"/>
      <protection/>
    </xf>
    <xf numFmtId="0" fontId="15" fillId="0" borderId="13" xfId="55" applyFont="1" applyBorder="1">
      <alignment vertical="center"/>
      <protection/>
    </xf>
    <xf numFmtId="0" fontId="15" fillId="0" borderId="13" xfId="55" applyFont="1" applyBorder="1" applyAlignment="1">
      <alignment vertical="center"/>
      <protection/>
    </xf>
    <xf numFmtId="0" fontId="20" fillId="0" borderId="14" xfId="55" applyFont="1" applyBorder="1" applyAlignment="1">
      <alignment horizontal="centerContinuous" vertical="center"/>
      <protection/>
    </xf>
    <xf numFmtId="0" fontId="20" fillId="0" borderId="0" xfId="55" applyFont="1">
      <alignment vertical="center"/>
      <protection/>
    </xf>
    <xf numFmtId="0" fontId="15" fillId="0" borderId="0" xfId="55" applyFont="1">
      <alignment vertical="center"/>
      <protection/>
    </xf>
    <xf numFmtId="0" fontId="15" fillId="0" borderId="13" xfId="55" applyFont="1" applyBorder="1" applyAlignment="1">
      <alignment horizontal="left" vertical="center"/>
      <protection/>
    </xf>
    <xf numFmtId="0" fontId="20" fillId="0" borderId="14" xfId="55" applyFont="1" applyBorder="1">
      <alignment vertical="center"/>
      <protection/>
    </xf>
    <xf numFmtId="0" fontId="20" fillId="0" borderId="0" xfId="55" applyFont="1" applyBorder="1">
      <alignment vertical="center"/>
      <protection/>
    </xf>
    <xf numFmtId="0" fontId="15" fillId="0" borderId="21" xfId="54" applyFont="1" applyBorder="1" applyAlignment="1">
      <alignment horizontal="left" vertical="center"/>
      <protection/>
    </xf>
    <xf numFmtId="0" fontId="15" fillId="0" borderId="13" xfId="54" applyFont="1" applyBorder="1" applyAlignment="1">
      <alignment horizontal="centerContinuous" vertical="center" wrapText="1"/>
      <protection/>
    </xf>
    <xf numFmtId="0" fontId="15" fillId="0" borderId="13" xfId="54" applyFont="1" applyBorder="1" applyAlignment="1">
      <alignment vertical="center" wrapText="1"/>
      <protection/>
    </xf>
    <xf numFmtId="0" fontId="15" fillId="0" borderId="13" xfId="54" applyFont="1" applyBorder="1" applyAlignment="1">
      <alignment horizontal="right" vertical="center" wrapText="1"/>
      <protection/>
    </xf>
    <xf numFmtId="0" fontId="15" fillId="0" borderId="13" xfId="54" applyFont="1" applyBorder="1" applyAlignment="1">
      <alignment horizontal="left" vertical="center"/>
      <protection/>
    </xf>
    <xf numFmtId="0" fontId="15" fillId="0" borderId="14" xfId="54" applyFont="1" applyBorder="1" applyAlignment="1">
      <alignment vertical="top" wrapText="1"/>
      <protection/>
    </xf>
    <xf numFmtId="0" fontId="15" fillId="0" borderId="0" xfId="54" applyFont="1" applyBorder="1" applyAlignment="1">
      <alignment vertical="center" wrapText="1"/>
      <protection/>
    </xf>
    <xf numFmtId="0" fontId="15" fillId="0" borderId="0" xfId="54" applyFont="1" applyBorder="1" applyAlignment="1">
      <alignment vertical="top" wrapText="1"/>
      <protection/>
    </xf>
    <xf numFmtId="0" fontId="15" fillId="0" borderId="13" xfId="55" applyFont="1" applyBorder="1" applyAlignment="1">
      <alignment horizontal="center" vertical="center"/>
      <protection/>
    </xf>
    <xf numFmtId="0" fontId="15" fillId="0" borderId="14" xfId="55" applyFont="1" applyBorder="1">
      <alignment vertical="center"/>
      <protection/>
    </xf>
    <xf numFmtId="0" fontId="15" fillId="0" borderId="0" xfId="55" applyFont="1" applyBorder="1">
      <alignment vertical="center"/>
      <protection/>
    </xf>
    <xf numFmtId="0" fontId="15" fillId="0" borderId="21" xfId="55" applyFont="1" applyBorder="1">
      <alignment vertical="center"/>
      <protection/>
    </xf>
    <xf numFmtId="0" fontId="15" fillId="0" borderId="13" xfId="55" applyFont="1" applyBorder="1" applyAlignment="1">
      <alignment horizontal="right" vertical="center"/>
      <protection/>
    </xf>
    <xf numFmtId="0" fontId="8" fillId="34" borderId="0" xfId="55" applyFill="1">
      <alignment vertical="center"/>
      <protection/>
    </xf>
    <xf numFmtId="0" fontId="4" fillId="34" borderId="0" xfId="55" applyFont="1" applyFill="1" applyAlignment="1">
      <alignment vertical="center"/>
      <protection/>
    </xf>
    <xf numFmtId="0" fontId="6" fillId="34" borderId="0" xfId="55" applyFont="1" applyFill="1" applyAlignment="1">
      <alignment vertical="center"/>
      <protection/>
    </xf>
    <xf numFmtId="0" fontId="8" fillId="34" borderId="0" xfId="55" applyFill="1" applyAlignment="1">
      <alignment horizontal="center" vertical="center"/>
      <protection/>
    </xf>
    <xf numFmtId="0" fontId="6" fillId="34" borderId="0" xfId="55" applyFont="1" applyFill="1">
      <alignment vertical="center"/>
      <protection/>
    </xf>
    <xf numFmtId="0" fontId="9" fillId="34" borderId="0" xfId="55" applyFont="1" applyFill="1">
      <alignment vertical="center"/>
      <protection/>
    </xf>
    <xf numFmtId="0" fontId="15" fillId="34" borderId="13" xfId="0" applyFont="1" applyFill="1" applyBorder="1" applyAlignment="1" quotePrefix="1">
      <alignment horizontal="left" vertical="center"/>
    </xf>
    <xf numFmtId="0" fontId="26" fillId="34" borderId="13" xfId="0" applyFont="1" applyFill="1" applyBorder="1" applyAlignment="1">
      <alignment vertical="center"/>
    </xf>
    <xf numFmtId="0" fontId="26" fillId="34" borderId="14" xfId="0" applyFont="1" applyFill="1" applyBorder="1" applyAlignment="1">
      <alignment vertical="center"/>
    </xf>
    <xf numFmtId="0" fontId="53" fillId="34" borderId="0" xfId="57" applyFill="1">
      <alignment/>
      <protection/>
    </xf>
    <xf numFmtId="0" fontId="12" fillId="34" borderId="15"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37" xfId="0" applyFont="1" applyFill="1" applyBorder="1" applyAlignment="1">
      <alignment horizontal="center" vertical="center" wrapText="1"/>
    </xf>
    <xf numFmtId="0" fontId="12" fillId="34" borderId="38" xfId="0" applyFont="1" applyFill="1" applyBorder="1" applyAlignment="1">
      <alignment horizontal="center" vertical="center" wrapText="1"/>
    </xf>
    <xf numFmtId="0" fontId="13" fillId="34" borderId="0" xfId="57" applyFont="1" applyFill="1" applyAlignment="1">
      <alignment horizontal="center" vertical="center" wrapText="1"/>
      <protection/>
    </xf>
    <xf numFmtId="0" fontId="13" fillId="34" borderId="0" xfId="57" applyFont="1" applyFill="1">
      <alignment/>
      <protection/>
    </xf>
    <xf numFmtId="0" fontId="20" fillId="34" borderId="0" xfId="55" applyFont="1" applyFill="1">
      <alignment vertical="center"/>
      <protection/>
    </xf>
    <xf numFmtId="0" fontId="20" fillId="34" borderId="0" xfId="55" applyFont="1" applyFill="1" applyBorder="1">
      <alignment vertical="center"/>
      <protection/>
    </xf>
    <xf numFmtId="0" fontId="15" fillId="34" borderId="21" xfId="55" applyFont="1" applyFill="1" applyBorder="1" applyAlignment="1">
      <alignment vertical="center"/>
      <protection/>
    </xf>
    <xf numFmtId="0" fontId="20" fillId="34" borderId="13" xfId="55" applyFont="1" applyFill="1" applyBorder="1">
      <alignment vertical="center"/>
      <protection/>
    </xf>
    <xf numFmtId="0" fontId="15" fillId="34" borderId="13" xfId="55" applyFont="1" applyFill="1" applyBorder="1" applyAlignment="1">
      <alignment vertical="center"/>
      <protection/>
    </xf>
    <xf numFmtId="0" fontId="15" fillId="34" borderId="13" xfId="55" applyFont="1" applyFill="1" applyBorder="1">
      <alignment vertical="center"/>
      <protection/>
    </xf>
    <xf numFmtId="0" fontId="15" fillId="34" borderId="14" xfId="55" applyFont="1" applyFill="1" applyBorder="1">
      <alignment vertical="center"/>
      <protection/>
    </xf>
    <xf numFmtId="0" fontId="15" fillId="34" borderId="13" xfId="55" applyFont="1" applyFill="1" applyBorder="1" applyAlignment="1">
      <alignment horizontal="center" vertical="center"/>
      <protection/>
    </xf>
    <xf numFmtId="0" fontId="20" fillId="34" borderId="14" xfId="55" applyFont="1" applyFill="1" applyBorder="1">
      <alignment vertical="center"/>
      <protection/>
    </xf>
    <xf numFmtId="0" fontId="15" fillId="34" borderId="0" xfId="55" applyFont="1" applyFill="1" applyBorder="1">
      <alignment vertical="center"/>
      <protection/>
    </xf>
    <xf numFmtId="0" fontId="15" fillId="34" borderId="0" xfId="55" applyFont="1" applyFill="1">
      <alignment vertical="center"/>
      <protection/>
    </xf>
    <xf numFmtId="0" fontId="15" fillId="34" borderId="21" xfId="55" applyFont="1" applyFill="1" applyBorder="1">
      <alignment vertical="center"/>
      <protection/>
    </xf>
    <xf numFmtId="0" fontId="15" fillId="34" borderId="13" xfId="55" applyFont="1" applyFill="1" applyBorder="1" applyAlignment="1">
      <alignment horizontal="right" vertical="center"/>
      <protection/>
    </xf>
    <xf numFmtId="0" fontId="15" fillId="34" borderId="13" xfId="55" applyFont="1" applyFill="1" applyBorder="1" applyAlignment="1">
      <alignment horizontal="left" vertical="center"/>
      <protection/>
    </xf>
    <xf numFmtId="0" fontId="1" fillId="0" borderId="11" xfId="0" applyFont="1" applyFill="1" applyBorder="1" applyAlignment="1">
      <alignment horizontal="center"/>
    </xf>
    <xf numFmtId="0" fontId="1" fillId="0" borderId="11" xfId="0" applyFont="1" applyFill="1" applyBorder="1" applyAlignment="1">
      <alignment horizontal="center" vertical="center"/>
    </xf>
    <xf numFmtId="0" fontId="1" fillId="0" borderId="11" xfId="0" applyFont="1" applyBorder="1" applyAlignment="1">
      <alignment horizontal="center" vertical="center"/>
    </xf>
    <xf numFmtId="0" fontId="16" fillId="33" borderId="12" xfId="54" applyFont="1" applyFill="1" applyBorder="1" applyAlignment="1">
      <alignment horizontal="center" vertical="center"/>
      <protection/>
    </xf>
    <xf numFmtId="0" fontId="0" fillId="1" borderId="12" xfId="0" applyFont="1" applyFill="1" applyBorder="1" applyAlignment="1">
      <alignment horizontal="center"/>
    </xf>
    <xf numFmtId="0" fontId="16" fillId="33" borderId="11" xfId="54" applyFont="1" applyFill="1" applyBorder="1" applyAlignment="1" applyProtection="1">
      <alignment horizontal="center" vertical="center"/>
      <protection locked="0"/>
    </xf>
    <xf numFmtId="0" fontId="16" fillId="33" borderId="24" xfId="54" applyFont="1" applyFill="1" applyBorder="1" applyAlignment="1">
      <alignment horizontal="center" vertical="center"/>
      <protection/>
    </xf>
    <xf numFmtId="0" fontId="15" fillId="33" borderId="25" xfId="54" applyFont="1" applyFill="1" applyBorder="1" applyAlignment="1">
      <alignment horizontal="center" vertical="center"/>
      <protection/>
    </xf>
    <xf numFmtId="0" fontId="16" fillId="33" borderId="21" xfId="54" applyFont="1" applyFill="1" applyBorder="1" applyAlignment="1">
      <alignment horizontal="center" vertical="center"/>
      <protection/>
    </xf>
    <xf numFmtId="0" fontId="16" fillId="33" borderId="21" xfId="54" applyFont="1" applyFill="1" applyBorder="1" applyAlignment="1" applyProtection="1">
      <alignment horizontal="center" vertical="center"/>
      <protection locked="0"/>
    </xf>
    <xf numFmtId="0" fontId="15" fillId="33" borderId="21" xfId="54" applyFont="1" applyFill="1" applyBorder="1" applyAlignment="1">
      <alignment horizontal="center" vertical="center"/>
      <protection/>
    </xf>
    <xf numFmtId="0" fontId="16" fillId="33" borderId="25" xfId="54" applyFont="1" applyFill="1" applyBorder="1" applyAlignment="1">
      <alignment horizontal="center" vertical="center"/>
      <protection/>
    </xf>
    <xf numFmtId="0" fontId="0" fillId="0" borderId="25" xfId="54" applyFill="1" applyBorder="1" applyAlignment="1">
      <alignment horizontal="center" vertical="center"/>
      <protection/>
    </xf>
    <xf numFmtId="0" fontId="0" fillId="0" borderId="24" xfId="54" applyFill="1" applyBorder="1" applyAlignment="1">
      <alignment horizontal="center" vertical="center"/>
      <protection/>
    </xf>
    <xf numFmtId="0" fontId="8" fillId="0" borderId="15" xfId="55" applyFill="1" applyBorder="1" applyAlignment="1">
      <alignment horizontal="center" vertical="center"/>
      <protection/>
    </xf>
    <xf numFmtId="3" fontId="8" fillId="0" borderId="15" xfId="55" applyNumberFormat="1" applyFill="1" applyBorder="1" applyAlignment="1">
      <alignment horizontal="center" vertical="center"/>
      <protection/>
    </xf>
    <xf numFmtId="0" fontId="8" fillId="1" borderId="14" xfId="55" applyFill="1" applyBorder="1" applyAlignment="1">
      <alignment horizontal="center" vertical="center"/>
      <protection/>
    </xf>
    <xf numFmtId="0" fontId="19" fillId="0" borderId="21" xfId="0" applyFont="1" applyBorder="1" applyAlignment="1">
      <alignment horizontal="left"/>
    </xf>
    <xf numFmtId="0" fontId="16" fillId="0" borderId="15" xfId="0" applyFont="1" applyBorder="1" applyAlignment="1">
      <alignment horizontal="center" vertical="center"/>
    </xf>
    <xf numFmtId="0" fontId="4" fillId="0" borderId="11" xfId="54" applyFont="1" applyFill="1" applyBorder="1" applyAlignment="1">
      <alignment horizontal="center"/>
      <protection/>
    </xf>
    <xf numFmtId="0" fontId="19" fillId="0" borderId="21" xfId="0" applyFont="1" applyBorder="1" applyAlignment="1">
      <alignment horizontal="left" vertical="center"/>
    </xf>
    <xf numFmtId="0" fontId="15" fillId="0" borderId="13" xfId="54" applyFont="1" applyBorder="1" applyAlignment="1">
      <alignment vertical="center"/>
      <protection/>
    </xf>
    <xf numFmtId="0" fontId="0" fillId="0" borderId="13" xfId="54" applyBorder="1" applyAlignment="1">
      <alignment vertical="center"/>
      <protection/>
    </xf>
    <xf numFmtId="0" fontId="15" fillId="0" borderId="13" xfId="54" applyFont="1" applyBorder="1" applyAlignment="1">
      <alignment horizontal="center" vertical="center"/>
      <protection/>
    </xf>
    <xf numFmtId="0" fontId="15" fillId="0" borderId="13" xfId="0" applyFont="1" applyBorder="1" applyAlignment="1">
      <alignment horizontal="left" vertical="center"/>
    </xf>
    <xf numFmtId="0" fontId="15" fillId="0" borderId="13" xfId="0" applyFont="1" applyBorder="1" applyAlignment="1">
      <alignment horizontal="center" vertical="center"/>
    </xf>
    <xf numFmtId="0" fontId="15" fillId="0" borderId="13" xfId="0" applyFont="1" applyBorder="1" applyAlignment="1">
      <alignment vertical="center"/>
    </xf>
    <xf numFmtId="0" fontId="16" fillId="34" borderId="15" xfId="0" applyFont="1" applyFill="1" applyBorder="1" applyAlignment="1">
      <alignment horizontal="justify" vertical="center"/>
    </xf>
    <xf numFmtId="0" fontId="16" fillId="33" borderId="15" xfId="0" applyFont="1" applyFill="1" applyBorder="1" applyAlignment="1">
      <alignment horizontal="center" vertical="center" wrapText="1"/>
    </xf>
    <xf numFmtId="0" fontId="16" fillId="0" borderId="15" xfId="0" applyFont="1" applyFill="1" applyBorder="1" applyAlignment="1">
      <alignment horizontal="centerContinuous" vertical="center"/>
    </xf>
    <xf numFmtId="0" fontId="16" fillId="33" borderId="15" xfId="0" applyFont="1" applyFill="1" applyBorder="1" applyAlignment="1">
      <alignment vertical="center"/>
    </xf>
    <xf numFmtId="0" fontId="12" fillId="34" borderId="21" xfId="0" applyFont="1" applyFill="1" applyBorder="1" applyAlignment="1">
      <alignment horizontal="center" vertical="center" wrapText="1"/>
    </xf>
    <xf numFmtId="0" fontId="28" fillId="0" borderId="15" xfId="0" applyFont="1" applyBorder="1" applyAlignment="1">
      <alignment horizontal="center" vertical="center"/>
    </xf>
    <xf numFmtId="0" fontId="28" fillId="0" borderId="15" xfId="0" applyFont="1" applyBorder="1" applyAlignment="1">
      <alignment horizontal="left" vertical="center" wrapText="1"/>
    </xf>
    <xf numFmtId="0" fontId="28" fillId="0" borderId="15" xfId="0" applyFont="1" applyFill="1" applyBorder="1" applyAlignment="1">
      <alignment horizontal="center" vertical="center"/>
    </xf>
    <xf numFmtId="0" fontId="0" fillId="34" borderId="0" xfId="55" applyFont="1" applyFill="1" applyAlignment="1">
      <alignment vertical="center"/>
      <protection/>
    </xf>
    <xf numFmtId="0" fontId="18" fillId="40" borderId="39" xfId="0" applyNumberFormat="1" applyFont="1" applyFill="1" applyBorder="1" applyAlignment="1" applyProtection="1">
      <alignment horizontal="center" vertical="center"/>
      <protection/>
    </xf>
    <xf numFmtId="0" fontId="16" fillId="0" borderId="11" xfId="0" applyFont="1" applyFill="1" applyBorder="1" applyAlignment="1">
      <alignment horizontal="center" vertical="center"/>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xf>
    <xf numFmtId="0" fontId="22" fillId="0" borderId="15" xfId="60" applyFont="1" applyFill="1" applyBorder="1" applyAlignment="1">
      <alignment horizontal="center" vertical="center" wrapText="1"/>
      <protection/>
    </xf>
    <xf numFmtId="0" fontId="52" fillId="0" borderId="15" xfId="0" applyFont="1" applyFill="1" applyBorder="1" applyAlignment="1">
      <alignment horizontal="center" vertical="center" wrapText="1"/>
    </xf>
    <xf numFmtId="0" fontId="16" fillId="34" borderId="15" xfId="0" applyFont="1" applyFill="1" applyBorder="1" applyAlignment="1">
      <alignment horizontal="justify" vertical="center" wrapText="1"/>
    </xf>
    <xf numFmtId="0" fontId="16" fillId="33" borderId="15" xfId="54" applyFont="1" applyFill="1" applyBorder="1" applyAlignment="1" applyProtection="1">
      <alignment vertical="center"/>
      <protection/>
    </xf>
    <xf numFmtId="0" fontId="16" fillId="33" borderId="15" xfId="54" applyFont="1" applyFill="1" applyBorder="1" applyAlignment="1" applyProtection="1">
      <alignment horizontal="left" vertical="center" wrapText="1"/>
      <protection/>
    </xf>
    <xf numFmtId="0" fontId="16" fillId="0" borderId="12" xfId="58" applyFont="1" applyBorder="1" applyAlignment="1" applyProtection="1">
      <alignment/>
      <protection/>
    </xf>
    <xf numFmtId="0" fontId="16" fillId="34" borderId="15" xfId="54" applyFont="1" applyFill="1" applyBorder="1" applyAlignment="1" applyProtection="1">
      <alignment vertical="center"/>
      <protection/>
    </xf>
    <xf numFmtId="0" fontId="16" fillId="33" borderId="15" xfId="54" applyFont="1" applyFill="1" applyBorder="1" applyAlignment="1" applyProtection="1">
      <alignment horizontal="center" vertical="center"/>
      <protection/>
    </xf>
    <xf numFmtId="0" fontId="16" fillId="0" borderId="11" xfId="54" applyFont="1" applyFill="1" applyBorder="1" applyAlignment="1">
      <alignment horizontal="center" vertical="center"/>
      <protection/>
    </xf>
    <xf numFmtId="0" fontId="16" fillId="0" borderId="11" xfId="54" applyFont="1" applyFill="1" applyBorder="1" applyAlignment="1" applyProtection="1">
      <alignment horizontal="center" vertical="center"/>
      <protection locked="0"/>
    </xf>
    <xf numFmtId="0" fontId="18" fillId="40" borderId="40" xfId="0" applyNumberFormat="1" applyFont="1" applyFill="1" applyBorder="1" applyAlignment="1" applyProtection="1">
      <alignment horizontal="center" vertical="center"/>
      <protection/>
    </xf>
    <xf numFmtId="0" fontId="16" fillId="0" borderId="15" xfId="0" applyFont="1" applyBorder="1" applyAlignment="1">
      <alignment vertical="top" wrapText="1"/>
    </xf>
    <xf numFmtId="0" fontId="16" fillId="0" borderId="15" xfId="0" applyFont="1" applyBorder="1" applyAlignment="1">
      <alignment/>
    </xf>
    <xf numFmtId="1" fontId="28" fillId="34" borderId="20" xfId="0" applyNumberFormat="1" applyFont="1" applyFill="1" applyBorder="1" applyAlignment="1">
      <alignment horizontal="center" vertical="center"/>
    </xf>
    <xf numFmtId="0" fontId="16" fillId="33" borderId="15" xfId="0" applyFont="1" applyFill="1" applyBorder="1" applyAlignment="1">
      <alignment vertical="center" wrapText="1"/>
    </xf>
    <xf numFmtId="0" fontId="0" fillId="0" borderId="12" xfId="54" applyBorder="1" applyAlignment="1" applyProtection="1">
      <alignment horizontal="center"/>
      <protection locked="0"/>
    </xf>
    <xf numFmtId="0" fontId="0" fillId="0" borderId="25" xfId="54" applyBorder="1" applyAlignment="1" applyProtection="1">
      <alignment horizontal="center"/>
      <protection locked="0"/>
    </xf>
    <xf numFmtId="0" fontId="0" fillId="0" borderId="11" xfId="54" applyBorder="1" applyAlignment="1" applyProtection="1">
      <alignment horizontal="center"/>
      <protection locked="0"/>
    </xf>
    <xf numFmtId="0" fontId="16" fillId="34" borderId="15" xfId="0" applyFont="1" applyFill="1" applyBorder="1" applyAlignment="1">
      <alignment horizontal="center" vertical="center"/>
    </xf>
    <xf numFmtId="0" fontId="6" fillId="1" borderId="21" xfId="55" applyFont="1" applyFill="1" applyBorder="1" applyAlignment="1">
      <alignment horizontal="left" vertical="center" wrapText="1"/>
      <protection/>
    </xf>
    <xf numFmtId="0" fontId="53" fillId="34" borderId="0" xfId="57" applyFill="1" applyAlignment="1">
      <alignment horizontal="center" vertical="center" textRotation="180"/>
      <protection/>
    </xf>
    <xf numFmtId="0" fontId="6" fillId="0" borderId="0" xfId="0" applyFont="1" applyBorder="1" applyAlignment="1">
      <alignment horizontal="center"/>
    </xf>
    <xf numFmtId="0" fontId="0" fillId="0" borderId="0" xfId="0" applyBorder="1" applyAlignment="1">
      <alignment/>
    </xf>
    <xf numFmtId="0" fontId="30" fillId="0" borderId="24" xfId="0" applyFont="1" applyBorder="1" applyAlignment="1">
      <alignment horizontal="center"/>
    </xf>
    <xf numFmtId="0" fontId="4" fillId="0" borderId="24" xfId="54" applyFont="1" applyBorder="1" applyAlignment="1">
      <alignment horizontal="center" vertical="top"/>
      <protection/>
    </xf>
    <xf numFmtId="0" fontId="16" fillId="33" borderId="21" xfId="54" applyFont="1" applyFill="1" applyBorder="1" applyAlignment="1" applyProtection="1">
      <alignment horizontal="center" vertical="center"/>
      <protection locked="0"/>
    </xf>
    <xf numFmtId="0" fontId="16" fillId="33" borderId="14" xfId="54" applyFont="1" applyFill="1" applyBorder="1" applyAlignment="1" applyProtection="1">
      <alignment horizontal="center" vertical="center"/>
      <protection locked="0"/>
    </xf>
    <xf numFmtId="0" fontId="16" fillId="33" borderId="21" xfId="54" applyFont="1" applyFill="1" applyBorder="1" applyAlignment="1">
      <alignment horizontal="center" vertical="center"/>
      <protection/>
    </xf>
    <xf numFmtId="0" fontId="16" fillId="33" borderId="14" xfId="54" applyFont="1" applyFill="1" applyBorder="1" applyAlignment="1">
      <alignment horizontal="center" vertical="center"/>
      <protection/>
    </xf>
    <xf numFmtId="0" fontId="15" fillId="33" borderId="21" xfId="54" applyFont="1" applyFill="1" applyBorder="1" applyAlignment="1">
      <alignment horizontal="center" vertical="center"/>
      <protection/>
    </xf>
    <xf numFmtId="0" fontId="15" fillId="33" borderId="14" xfId="54" applyFont="1" applyFill="1" applyBorder="1" applyAlignment="1">
      <alignment horizontal="center" vertical="center"/>
      <protection/>
    </xf>
    <xf numFmtId="0" fontId="3" fillId="0" borderId="24" xfId="54" applyFont="1" applyBorder="1" applyAlignment="1">
      <alignment horizontal="center"/>
      <protection/>
    </xf>
    <xf numFmtId="0" fontId="16" fillId="33" borderId="21" xfId="54" applyFont="1" applyFill="1" applyBorder="1" applyAlignment="1">
      <alignment horizontal="left" vertical="center"/>
      <protection/>
    </xf>
    <xf numFmtId="0" fontId="16" fillId="33" borderId="13" xfId="54" applyFont="1" applyFill="1" applyBorder="1" applyAlignment="1">
      <alignment horizontal="left" vertical="center"/>
      <protection/>
    </xf>
    <xf numFmtId="0" fontId="16" fillId="33" borderId="14" xfId="54" applyFont="1" applyFill="1" applyBorder="1" applyAlignment="1">
      <alignment horizontal="left" vertical="center"/>
      <protection/>
    </xf>
    <xf numFmtId="0" fontId="16" fillId="33" borderId="21" xfId="54" applyFont="1" applyFill="1" applyBorder="1" applyAlignment="1">
      <alignment vertical="center"/>
      <protection/>
    </xf>
    <xf numFmtId="0" fontId="16" fillId="33" borderId="13" xfId="54" applyFont="1" applyFill="1" applyBorder="1" applyAlignment="1">
      <alignment vertical="center"/>
      <protection/>
    </xf>
    <xf numFmtId="0" fontId="16" fillId="33" borderId="14" xfId="54" applyFont="1" applyFill="1" applyBorder="1" applyAlignment="1">
      <alignment vertical="center"/>
      <protection/>
    </xf>
    <xf numFmtId="0" fontId="6" fillId="0" borderId="0" xfId="54" applyFont="1" applyAlignment="1">
      <alignment horizontal="right"/>
      <protection/>
    </xf>
    <xf numFmtId="0" fontId="0" fillId="0" borderId="0" xfId="54" applyAlignment="1">
      <alignment horizontal="right"/>
      <protection/>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6" fillId="0" borderId="0" xfId="54" applyFont="1" applyAlignment="1">
      <alignment horizontal="right"/>
      <protection/>
    </xf>
    <xf numFmtId="0" fontId="1" fillId="1" borderId="21" xfId="54" applyFont="1" applyFill="1" applyBorder="1" applyAlignment="1">
      <alignment horizontal="center" vertical="center"/>
      <protection/>
    </xf>
    <xf numFmtId="0" fontId="1" fillId="1" borderId="14" xfId="54" applyFont="1" applyFill="1" applyBorder="1" applyAlignment="1">
      <alignment horizontal="center" vertical="center"/>
      <protection/>
    </xf>
    <xf numFmtId="0" fontId="28" fillId="0" borderId="21" xfId="0" applyFont="1" applyBorder="1" applyAlignment="1">
      <alignment horizontal="left" vertical="center" wrapText="1"/>
    </xf>
    <xf numFmtId="0" fontId="28" fillId="0" borderId="14" xfId="0" applyFont="1" applyBorder="1" applyAlignment="1">
      <alignment horizontal="left" vertical="center" wrapText="1"/>
    </xf>
    <xf numFmtId="0" fontId="15" fillId="0" borderId="21" xfId="55" applyFont="1" applyBorder="1" applyAlignment="1">
      <alignment horizontal="left" vertical="center"/>
      <protection/>
    </xf>
    <xf numFmtId="0" fontId="15" fillId="0" borderId="13" xfId="55" applyFont="1" applyBorder="1" applyAlignment="1">
      <alignment horizontal="left" vertical="center"/>
      <protection/>
    </xf>
    <xf numFmtId="0" fontId="6" fillId="0" borderId="0" xfId="54" applyFont="1" applyAlignment="1">
      <alignment horizontal="right" vertical="top" wrapText="1"/>
      <protection/>
    </xf>
    <xf numFmtId="0" fontId="0" fillId="0" borderId="0" xfId="54" applyAlignment="1">
      <alignment horizontal="right" vertical="top" wrapText="1"/>
      <protection/>
    </xf>
    <xf numFmtId="0" fontId="15" fillId="0" borderId="13" xfId="54" applyFont="1" applyBorder="1" applyAlignment="1">
      <alignment horizontal="center" vertical="center" wrapText="1"/>
      <protection/>
    </xf>
    <xf numFmtId="0" fontId="15" fillId="0" borderId="14" xfId="54" applyFont="1" applyBorder="1" applyAlignment="1">
      <alignment horizontal="center" vertical="center" wrapText="1"/>
      <protection/>
    </xf>
    <xf numFmtId="0" fontId="5" fillId="0" borderId="0" xfId="55" applyFont="1" applyAlignment="1">
      <alignment horizontal="center" vertical="center"/>
      <protection/>
    </xf>
    <xf numFmtId="0" fontId="4" fillId="0" borderId="0" xfId="55" applyFont="1" applyAlignment="1">
      <alignment horizontal="center" vertical="center"/>
      <protection/>
    </xf>
    <xf numFmtId="0" fontId="16" fillId="0" borderId="41"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43" xfId="0" applyFont="1" applyBorder="1" applyAlignment="1">
      <alignment horizontal="left" vertical="center" wrapText="1"/>
    </xf>
    <xf numFmtId="0" fontId="16" fillId="0" borderId="32" xfId="0" applyFont="1" applyBorder="1" applyAlignment="1">
      <alignment horizontal="left" vertical="center" wrapText="1"/>
    </xf>
    <xf numFmtId="0" fontId="12" fillId="34" borderId="21" xfId="0" applyFont="1" applyFill="1" applyBorder="1" applyAlignment="1">
      <alignment horizontal="center" vertical="center" wrapText="1"/>
    </xf>
    <xf numFmtId="0" fontId="12" fillId="34" borderId="14"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19"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23" xfId="0" applyFont="1" applyFill="1" applyBorder="1" applyAlignment="1">
      <alignment horizontal="center" vertical="center" wrapText="1"/>
    </xf>
    <xf numFmtId="0" fontId="0" fillId="34" borderId="24" xfId="0" applyFill="1" applyBorder="1" applyAlignment="1">
      <alignment horizontal="center" vertical="center" wrapText="1"/>
    </xf>
    <xf numFmtId="0" fontId="0" fillId="34" borderId="25" xfId="0" applyFill="1" applyBorder="1" applyAlignment="1">
      <alignment horizontal="center" vertical="center" wrapText="1"/>
    </xf>
    <xf numFmtId="0" fontId="23" fillId="34" borderId="16" xfId="0" applyFont="1" applyFill="1" applyBorder="1" applyAlignment="1">
      <alignment horizontal="center" vertical="center" textRotation="255"/>
    </xf>
    <xf numFmtId="0" fontId="23" fillId="34" borderId="20" xfId="0" applyFont="1" applyFill="1" applyBorder="1" applyAlignment="1">
      <alignment horizontal="center" vertical="center" textRotation="255"/>
    </xf>
    <xf numFmtId="0" fontId="23" fillId="34" borderId="12" xfId="0" applyFont="1" applyFill="1" applyBorder="1" applyAlignment="1">
      <alignment horizontal="center" vertical="center" textRotation="255"/>
    </xf>
    <xf numFmtId="0" fontId="24" fillId="34" borderId="21" xfId="0" applyFont="1" applyFill="1" applyBorder="1" applyAlignment="1">
      <alignment horizontal="center" vertical="center" wrapText="1"/>
    </xf>
    <xf numFmtId="0" fontId="24" fillId="34" borderId="13" xfId="0" applyFont="1" applyFill="1" applyBorder="1" applyAlignment="1">
      <alignment horizontal="center" vertical="center" wrapText="1"/>
    </xf>
    <xf numFmtId="0" fontId="24" fillId="34" borderId="14" xfId="0" applyFont="1" applyFill="1" applyBorder="1" applyAlignment="1">
      <alignment horizontal="center" vertical="center" wrapText="1"/>
    </xf>
    <xf numFmtId="0" fontId="24" fillId="34" borderId="16" xfId="0" applyFont="1" applyFill="1" applyBorder="1" applyAlignment="1">
      <alignment horizontal="center" vertical="center" textRotation="164" wrapText="1"/>
    </xf>
    <xf numFmtId="0" fontId="24" fillId="34" borderId="20" xfId="0" applyFont="1" applyFill="1" applyBorder="1" applyAlignment="1">
      <alignment horizontal="center" vertical="center" textRotation="164" wrapText="1"/>
    </xf>
    <xf numFmtId="0" fontId="24" fillId="34" borderId="12" xfId="0" applyFont="1" applyFill="1" applyBorder="1" applyAlignment="1">
      <alignment horizontal="center" vertical="center" textRotation="164" wrapText="1"/>
    </xf>
    <xf numFmtId="0" fontId="12" fillId="34" borderId="25"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12" fillId="34" borderId="22" xfId="0" applyFont="1" applyFill="1" applyBorder="1" applyAlignment="1">
      <alignment horizontal="center" vertical="center" wrapText="1"/>
    </xf>
    <xf numFmtId="0" fontId="0" fillId="34" borderId="11" xfId="0" applyFill="1" applyBorder="1" applyAlignment="1">
      <alignment horizontal="center" vertical="center" wrapText="1"/>
    </xf>
    <xf numFmtId="0" fontId="24" fillId="34" borderId="16" xfId="0" applyFont="1" applyFill="1" applyBorder="1" applyAlignment="1">
      <alignment horizontal="center" vertical="center" textRotation="150" wrapText="1"/>
    </xf>
    <xf numFmtId="0" fontId="24" fillId="34" borderId="20" xfId="0" applyFont="1" applyFill="1" applyBorder="1" applyAlignment="1">
      <alignment horizontal="center" vertical="center" textRotation="150" wrapText="1"/>
    </xf>
    <xf numFmtId="0" fontId="24" fillId="34" borderId="12" xfId="0" applyFont="1" applyFill="1" applyBorder="1" applyAlignment="1">
      <alignment horizontal="center" vertical="center" textRotation="150" wrapText="1"/>
    </xf>
    <xf numFmtId="0" fontId="12" fillId="34" borderId="11" xfId="0" applyFont="1" applyFill="1" applyBorder="1" applyAlignment="1">
      <alignment horizontal="center" vertical="center" wrapText="1"/>
    </xf>
    <xf numFmtId="0" fontId="25" fillId="34" borderId="17" xfId="0" applyFont="1" applyFill="1" applyBorder="1" applyAlignment="1">
      <alignment horizontal="center" vertical="center" wrapText="1"/>
    </xf>
    <xf numFmtId="0" fontId="5" fillId="34" borderId="0" xfId="55" applyFont="1" applyFill="1" applyAlignment="1">
      <alignment horizontal="center" vertical="center"/>
      <protection/>
    </xf>
    <xf numFmtId="0" fontId="24" fillId="34" borderId="18" xfId="0" applyFont="1" applyFill="1" applyBorder="1" applyAlignment="1">
      <alignment horizontal="center" vertical="center" wrapText="1"/>
    </xf>
    <xf numFmtId="0" fontId="24" fillId="34" borderId="16" xfId="0" applyFont="1" applyFill="1" applyBorder="1" applyAlignment="1">
      <alignment horizontal="center" vertical="center" textRotation="165" wrapText="1"/>
    </xf>
    <xf numFmtId="0" fontId="0" fillId="34" borderId="20" xfId="0" applyFill="1" applyBorder="1" applyAlignment="1">
      <alignment horizontal="center" vertical="center" textRotation="165" wrapText="1"/>
    </xf>
    <xf numFmtId="0" fontId="0" fillId="34" borderId="12" xfId="0" applyFill="1" applyBorder="1" applyAlignment="1">
      <alignment horizontal="center" vertical="center" textRotation="165" wrapText="1"/>
    </xf>
    <xf numFmtId="0" fontId="22" fillId="34" borderId="13" xfId="0" applyFont="1" applyFill="1" applyBorder="1" applyAlignment="1">
      <alignment horizontal="center" vertical="center" wrapText="1"/>
    </xf>
    <xf numFmtId="0" fontId="22" fillId="34" borderId="14" xfId="0" applyFont="1" applyFill="1" applyBorder="1" applyAlignment="1">
      <alignment horizontal="center" vertical="center" wrapText="1"/>
    </xf>
    <xf numFmtId="0" fontId="12" fillId="34" borderId="44" xfId="0" applyFont="1" applyFill="1" applyBorder="1" applyAlignment="1">
      <alignment horizontal="center" vertical="center" wrapText="1"/>
    </xf>
    <xf numFmtId="0" fontId="22" fillId="34" borderId="45" xfId="0" applyFont="1" applyFill="1" applyBorder="1" applyAlignment="1">
      <alignment horizontal="center" vertical="center" wrapText="1"/>
    </xf>
    <xf numFmtId="0" fontId="12" fillId="34" borderId="45" xfId="0" applyFont="1" applyFill="1" applyBorder="1" applyAlignment="1">
      <alignment horizontal="center" vertical="center" wrapText="1"/>
    </xf>
    <xf numFmtId="0" fontId="4" fillId="34" borderId="0" xfId="55" applyFont="1" applyFill="1" applyAlignment="1">
      <alignment horizontal="center" vertical="center"/>
      <protection/>
    </xf>
    <xf numFmtId="0" fontId="14" fillId="34" borderId="0" xfId="55" applyFont="1" applyFill="1" applyAlignment="1">
      <alignment horizontal="center" vertical="center"/>
      <protection/>
    </xf>
    <xf numFmtId="0" fontId="12" fillId="34" borderId="24" xfId="0" applyFont="1" applyFill="1" applyBorder="1" applyAlignment="1">
      <alignment horizontal="center" vertical="center" wrapText="1"/>
    </xf>
    <xf numFmtId="0" fontId="0" fillId="34" borderId="19" xfId="0" applyFill="1" applyBorder="1" applyAlignment="1">
      <alignment horizontal="center" vertical="center" wrapText="1"/>
    </xf>
    <xf numFmtId="3" fontId="12" fillId="34" borderId="21" xfId="0" applyNumberFormat="1" applyFont="1" applyFill="1" applyBorder="1" applyAlignment="1">
      <alignment horizontal="center" vertical="center" wrapText="1"/>
    </xf>
    <xf numFmtId="0" fontId="15" fillId="34" borderId="0" xfId="0" applyFont="1" applyFill="1" applyBorder="1" applyAlignment="1" applyProtection="1">
      <alignment horizontal="center"/>
      <protection/>
    </xf>
    <xf numFmtId="0" fontId="18" fillId="34" borderId="16" xfId="0" applyFont="1" applyFill="1" applyBorder="1" applyAlignment="1" quotePrefix="1">
      <alignment horizontal="center" vertical="center"/>
    </xf>
    <xf numFmtId="0" fontId="18" fillId="34" borderId="12" xfId="0" applyFont="1" applyFill="1" applyBorder="1" applyAlignment="1" quotePrefix="1">
      <alignment horizontal="center" vertical="center"/>
    </xf>
    <xf numFmtId="0" fontId="19" fillId="37" borderId="43" xfId="0" applyFont="1" applyFill="1" applyBorder="1" applyAlignment="1">
      <alignment horizontal="center" vertical="center" wrapText="1"/>
    </xf>
    <xf numFmtId="0" fontId="19" fillId="37" borderId="32" xfId="0" applyFont="1" applyFill="1" applyBorder="1" applyAlignment="1">
      <alignment horizontal="center" vertical="center" wrapText="1"/>
    </xf>
    <xf numFmtId="0" fontId="15" fillId="37" borderId="1" xfId="0" applyFont="1" applyFill="1" applyBorder="1" applyAlignment="1">
      <alignment horizontal="center" vertical="center" wrapText="1"/>
    </xf>
    <xf numFmtId="0" fontId="15" fillId="37" borderId="46" xfId="0" applyFont="1" applyFill="1" applyBorder="1" applyAlignment="1">
      <alignment horizontal="center" vertical="center" wrapText="1"/>
    </xf>
    <xf numFmtId="0" fontId="15" fillId="37" borderId="47" xfId="0" applyFont="1" applyFill="1" applyBorder="1" applyAlignment="1">
      <alignment horizontal="center" vertical="center" wrapText="1"/>
    </xf>
    <xf numFmtId="0" fontId="15" fillId="37" borderId="48" xfId="0" applyFont="1" applyFill="1" applyBorder="1" applyAlignment="1">
      <alignment horizontal="center" vertical="center" wrapText="1"/>
    </xf>
    <xf numFmtId="0" fontId="15" fillId="37" borderId="41" xfId="0" applyFont="1" applyFill="1" applyBorder="1" applyAlignment="1">
      <alignment horizontal="center" vertical="center"/>
    </xf>
    <xf numFmtId="0" fontId="15" fillId="37" borderId="1" xfId="0" applyFont="1" applyFill="1" applyBorder="1" applyAlignment="1">
      <alignment horizontal="center" vertical="center"/>
    </xf>
    <xf numFmtId="0" fontId="15" fillId="37" borderId="46" xfId="0" applyFont="1" applyFill="1" applyBorder="1" applyAlignment="1">
      <alignment horizontal="center" vertical="center"/>
    </xf>
    <xf numFmtId="0" fontId="15" fillId="37" borderId="28" xfId="0" applyFont="1" applyFill="1" applyBorder="1" applyAlignment="1">
      <alignment horizontal="center" vertical="center"/>
    </xf>
    <xf numFmtId="0" fontId="15" fillId="37" borderId="47" xfId="0" applyFont="1" applyFill="1" applyBorder="1" applyAlignment="1">
      <alignment horizontal="center" vertical="center"/>
    </xf>
    <xf numFmtId="0" fontId="15" fillId="37" borderId="48" xfId="0" applyFont="1" applyFill="1" applyBorder="1" applyAlignment="1">
      <alignment horizontal="center" vertical="center"/>
    </xf>
    <xf numFmtId="16" fontId="18" fillId="34" borderId="16" xfId="0" applyNumberFormat="1" applyFont="1" applyFill="1" applyBorder="1" applyAlignment="1" quotePrefix="1">
      <alignment horizontal="center" vertical="center"/>
    </xf>
    <xf numFmtId="0" fontId="18" fillId="34" borderId="12" xfId="0" applyFont="1" applyFill="1" applyBorder="1" applyAlignment="1">
      <alignment horizontal="center" vertical="center"/>
    </xf>
    <xf numFmtId="16" fontId="18" fillId="34" borderId="16" xfId="0" applyNumberFormat="1" applyFont="1" applyFill="1" applyBorder="1" applyAlignment="1">
      <alignment horizontal="center" vertical="center"/>
    </xf>
    <xf numFmtId="16" fontId="18" fillId="34" borderId="20" xfId="0" applyNumberFormat="1" applyFont="1" applyFill="1" applyBorder="1" applyAlignment="1">
      <alignment horizontal="center" vertical="center"/>
    </xf>
    <xf numFmtId="0" fontId="15" fillId="37" borderId="49" xfId="0" applyFont="1" applyFill="1" applyBorder="1" applyAlignment="1">
      <alignment horizontal="center" vertical="center" wrapText="1"/>
    </xf>
    <xf numFmtId="0" fontId="15" fillId="37" borderId="50" xfId="0" applyFont="1" applyFill="1" applyBorder="1" applyAlignment="1">
      <alignment horizontal="center" vertical="center" wrapText="1"/>
    </xf>
    <xf numFmtId="0" fontId="18" fillId="34" borderId="16" xfId="0" applyFont="1" applyFill="1" applyBorder="1" applyAlignment="1">
      <alignment horizontal="center" vertical="center"/>
    </xf>
    <xf numFmtId="0" fontId="0" fillId="34" borderId="0" xfId="0" applyFill="1" applyBorder="1" applyAlignment="1">
      <alignment horizontal="left" vertical="top" wrapText="1"/>
    </xf>
    <xf numFmtId="0" fontId="28" fillId="0" borderId="0" xfId="0" applyFont="1" applyFill="1" applyBorder="1" applyAlignment="1">
      <alignment horizontal="center"/>
    </xf>
    <xf numFmtId="16" fontId="18" fillId="34" borderId="12" xfId="0" applyNumberFormat="1" applyFont="1" applyFill="1" applyBorder="1" applyAlignment="1">
      <alignment horizontal="center" vertical="center"/>
    </xf>
    <xf numFmtId="0" fontId="0" fillId="0" borderId="11" xfId="0" applyFont="1" applyBorder="1" applyAlignment="1">
      <alignment horizontal="center" vertical="center"/>
    </xf>
    <xf numFmtId="0" fontId="16" fillId="0" borderId="11" xfId="54" applyFont="1" applyFill="1" applyBorder="1" applyAlignment="1" applyProtection="1">
      <alignment horizontal="center"/>
      <protection locked="0"/>
    </xf>
    <xf numFmtId="0" fontId="16" fillId="39" borderId="12" xfId="54" applyFont="1" applyFill="1" applyBorder="1" applyAlignment="1">
      <alignment vertical="center"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5" xfId="57"/>
    <cellStyle name="Normal 6" xfId="58"/>
    <cellStyle name="Normal_CONGRESOS" xfId="59"/>
    <cellStyle name="Normal_formato"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390525</xdr:colOff>
      <xdr:row>1</xdr:row>
      <xdr:rowOff>19050</xdr:rowOff>
    </xdr:from>
    <xdr:to>
      <xdr:col>20</xdr:col>
      <xdr:colOff>1209675</xdr:colOff>
      <xdr:row>2</xdr:row>
      <xdr:rowOff>228600</xdr:rowOff>
    </xdr:to>
    <xdr:pic>
      <xdr:nvPicPr>
        <xdr:cNvPr id="1" name="1 Imagen"/>
        <xdr:cNvPicPr preferRelativeResize="1">
          <a:picLocks noChangeAspect="1"/>
        </xdr:cNvPicPr>
      </xdr:nvPicPr>
      <xdr:blipFill>
        <a:blip r:embed="rId1"/>
        <a:stretch>
          <a:fillRect/>
        </a:stretch>
      </xdr:blipFill>
      <xdr:spPr>
        <a:xfrm>
          <a:off x="7620000" y="180975"/>
          <a:ext cx="1533525" cy="371475"/>
        </a:xfrm>
        <a:prstGeom prst="rect">
          <a:avLst/>
        </a:prstGeom>
        <a:noFill/>
        <a:ln w="9525" cmpd="sng">
          <a:noFill/>
        </a:ln>
      </xdr:spPr>
    </xdr:pic>
    <xdr:clientData/>
  </xdr:twoCellAnchor>
  <xdr:twoCellAnchor>
    <xdr:from>
      <xdr:col>0</xdr:col>
      <xdr:colOff>114300</xdr:colOff>
      <xdr:row>1</xdr:row>
      <xdr:rowOff>19050</xdr:rowOff>
    </xdr:from>
    <xdr:to>
      <xdr:col>0</xdr:col>
      <xdr:colOff>1743075</xdr:colOff>
      <xdr:row>3</xdr:row>
      <xdr:rowOff>28575</xdr:rowOff>
    </xdr:to>
    <xdr:pic>
      <xdr:nvPicPr>
        <xdr:cNvPr id="2" name="2 Imagen"/>
        <xdr:cNvPicPr preferRelativeResize="1">
          <a:picLocks noChangeAspect="1"/>
        </xdr:cNvPicPr>
      </xdr:nvPicPr>
      <xdr:blipFill>
        <a:blip r:embed="rId2"/>
        <a:stretch>
          <a:fillRect/>
        </a:stretch>
      </xdr:blipFill>
      <xdr:spPr>
        <a:xfrm>
          <a:off x="114300" y="180975"/>
          <a:ext cx="1628775" cy="428625"/>
        </a:xfrm>
        <a:prstGeom prst="rect">
          <a:avLst/>
        </a:prstGeom>
        <a:noFill/>
        <a:ln w="9525" cmpd="sng">
          <a:noFill/>
        </a:ln>
      </xdr:spPr>
    </xdr:pic>
    <xdr:clientData/>
  </xdr:twoCellAnchor>
  <xdr:twoCellAnchor>
    <xdr:from>
      <xdr:col>0</xdr:col>
      <xdr:colOff>219075</xdr:colOff>
      <xdr:row>1</xdr:row>
      <xdr:rowOff>19050</xdr:rowOff>
    </xdr:from>
    <xdr:to>
      <xdr:col>0</xdr:col>
      <xdr:colOff>1847850</xdr:colOff>
      <xdr:row>3</xdr:row>
      <xdr:rowOff>28575</xdr:rowOff>
    </xdr:to>
    <xdr:pic>
      <xdr:nvPicPr>
        <xdr:cNvPr id="3" name="3 Imagen"/>
        <xdr:cNvPicPr preferRelativeResize="1">
          <a:picLocks noChangeAspect="1"/>
        </xdr:cNvPicPr>
      </xdr:nvPicPr>
      <xdr:blipFill>
        <a:blip r:embed="rId2"/>
        <a:stretch>
          <a:fillRect/>
        </a:stretch>
      </xdr:blipFill>
      <xdr:spPr>
        <a:xfrm>
          <a:off x="219075" y="180975"/>
          <a:ext cx="162877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295275</xdr:colOff>
      <xdr:row>0</xdr:row>
      <xdr:rowOff>85725</xdr:rowOff>
    </xdr:from>
    <xdr:to>
      <xdr:col>10</xdr:col>
      <xdr:colOff>381000</xdr:colOff>
      <xdr:row>2</xdr:row>
      <xdr:rowOff>133350</xdr:rowOff>
    </xdr:to>
    <xdr:pic>
      <xdr:nvPicPr>
        <xdr:cNvPr id="1" name="1 Imagen"/>
        <xdr:cNvPicPr preferRelativeResize="1">
          <a:picLocks noChangeAspect="1"/>
        </xdr:cNvPicPr>
      </xdr:nvPicPr>
      <xdr:blipFill>
        <a:blip r:embed="rId1"/>
        <a:stretch>
          <a:fillRect/>
        </a:stretch>
      </xdr:blipFill>
      <xdr:spPr>
        <a:xfrm>
          <a:off x="8877300" y="85725"/>
          <a:ext cx="1895475" cy="457200"/>
        </a:xfrm>
        <a:prstGeom prst="rect">
          <a:avLst/>
        </a:prstGeom>
        <a:noFill/>
        <a:ln w="9525" cmpd="sng">
          <a:noFill/>
        </a:ln>
      </xdr:spPr>
    </xdr:pic>
    <xdr:clientData/>
  </xdr:twoCellAnchor>
  <xdr:twoCellAnchor>
    <xdr:from>
      <xdr:col>0</xdr:col>
      <xdr:colOff>228600</xdr:colOff>
      <xdr:row>0</xdr:row>
      <xdr:rowOff>209550</xdr:rowOff>
    </xdr:from>
    <xdr:to>
      <xdr:col>1</xdr:col>
      <xdr:colOff>1333500</xdr:colOff>
      <xdr:row>3</xdr:row>
      <xdr:rowOff>28575</xdr:rowOff>
    </xdr:to>
    <xdr:pic>
      <xdr:nvPicPr>
        <xdr:cNvPr id="2" name="2 Imagen"/>
        <xdr:cNvPicPr preferRelativeResize="1">
          <a:picLocks noChangeAspect="1"/>
        </xdr:cNvPicPr>
      </xdr:nvPicPr>
      <xdr:blipFill>
        <a:blip r:embed="rId2"/>
        <a:stretch>
          <a:fillRect/>
        </a:stretch>
      </xdr:blipFill>
      <xdr:spPr>
        <a:xfrm>
          <a:off x="228600" y="209550"/>
          <a:ext cx="1628775" cy="428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0</xdr:row>
      <xdr:rowOff>104775</xdr:rowOff>
    </xdr:from>
    <xdr:to>
      <xdr:col>21</xdr:col>
      <xdr:colOff>342900</xdr:colOff>
      <xdr:row>1</xdr:row>
      <xdr:rowOff>323850</xdr:rowOff>
    </xdr:to>
    <xdr:pic>
      <xdr:nvPicPr>
        <xdr:cNvPr id="1" name="1 Imagen"/>
        <xdr:cNvPicPr preferRelativeResize="1">
          <a:picLocks noChangeAspect="1"/>
        </xdr:cNvPicPr>
      </xdr:nvPicPr>
      <xdr:blipFill>
        <a:blip r:embed="rId1"/>
        <a:stretch>
          <a:fillRect/>
        </a:stretch>
      </xdr:blipFill>
      <xdr:spPr>
        <a:xfrm>
          <a:off x="7362825" y="104775"/>
          <a:ext cx="1885950" cy="466725"/>
        </a:xfrm>
        <a:prstGeom prst="rect">
          <a:avLst/>
        </a:prstGeom>
        <a:noFill/>
        <a:ln w="9525" cmpd="sng">
          <a:noFill/>
        </a:ln>
      </xdr:spPr>
    </xdr:pic>
    <xdr:clientData/>
  </xdr:twoCellAnchor>
  <xdr:twoCellAnchor>
    <xdr:from>
      <xdr:col>1</xdr:col>
      <xdr:colOff>38100</xdr:colOff>
      <xdr:row>1</xdr:row>
      <xdr:rowOff>57150</xdr:rowOff>
    </xdr:from>
    <xdr:to>
      <xdr:col>4</xdr:col>
      <xdr:colOff>161925</xdr:colOff>
      <xdr:row>2</xdr:row>
      <xdr:rowOff>85725</xdr:rowOff>
    </xdr:to>
    <xdr:pic>
      <xdr:nvPicPr>
        <xdr:cNvPr id="2" name="2 Imagen"/>
        <xdr:cNvPicPr preferRelativeResize="1">
          <a:picLocks noChangeAspect="1"/>
        </xdr:cNvPicPr>
      </xdr:nvPicPr>
      <xdr:blipFill>
        <a:blip r:embed="rId2"/>
        <a:stretch>
          <a:fillRect/>
        </a:stretch>
      </xdr:blipFill>
      <xdr:spPr>
        <a:xfrm>
          <a:off x="457200" y="304800"/>
          <a:ext cx="1638300" cy="419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8</xdr:row>
      <xdr:rowOff>76200</xdr:rowOff>
    </xdr:from>
    <xdr:to>
      <xdr:col>3</xdr:col>
      <xdr:colOff>3362325</xdr:colOff>
      <xdr:row>12</xdr:row>
      <xdr:rowOff>247650</xdr:rowOff>
    </xdr:to>
    <xdr:pic>
      <xdr:nvPicPr>
        <xdr:cNvPr id="1" name="Picture 1" descr="LogoSSA"/>
        <xdr:cNvPicPr preferRelativeResize="1">
          <a:picLocks noChangeAspect="1"/>
        </xdr:cNvPicPr>
      </xdr:nvPicPr>
      <xdr:blipFill>
        <a:blip r:embed="rId1"/>
        <a:stretch>
          <a:fillRect/>
        </a:stretch>
      </xdr:blipFill>
      <xdr:spPr>
        <a:xfrm>
          <a:off x="361950" y="1409700"/>
          <a:ext cx="3419475" cy="923925"/>
        </a:xfrm>
        <a:prstGeom prst="rect">
          <a:avLst/>
        </a:prstGeom>
        <a:noFill/>
        <a:ln w="9525" cmpd="sng">
          <a:noFill/>
        </a:ln>
      </xdr:spPr>
    </xdr:pic>
    <xdr:clientData/>
  </xdr:twoCellAnchor>
  <xdr:twoCellAnchor>
    <xdr:from>
      <xdr:col>1</xdr:col>
      <xdr:colOff>133350</xdr:colOff>
      <xdr:row>1</xdr:row>
      <xdr:rowOff>152400</xdr:rowOff>
    </xdr:from>
    <xdr:to>
      <xdr:col>3</xdr:col>
      <xdr:colOff>1638300</xdr:colOff>
      <xdr:row>5</xdr:row>
      <xdr:rowOff>133350</xdr:rowOff>
    </xdr:to>
    <xdr:pic>
      <xdr:nvPicPr>
        <xdr:cNvPr id="2" name="irc_mi" descr="http://www.calidad.salud.gob.mx/imgs/logoSALUD_hoz.png"/>
        <xdr:cNvPicPr preferRelativeResize="1">
          <a:picLocks noChangeAspect="1"/>
        </xdr:cNvPicPr>
      </xdr:nvPicPr>
      <xdr:blipFill>
        <a:blip r:embed="rId2"/>
        <a:stretch>
          <a:fillRect/>
        </a:stretch>
      </xdr:blipFill>
      <xdr:spPr>
        <a:xfrm>
          <a:off x="333375" y="314325"/>
          <a:ext cx="1724025" cy="628650"/>
        </a:xfrm>
        <a:prstGeom prst="rect">
          <a:avLst/>
        </a:prstGeom>
        <a:noFill/>
        <a:ln w="9525" cmpd="sng">
          <a:noFill/>
        </a:ln>
      </xdr:spPr>
    </xdr:pic>
    <xdr:clientData/>
  </xdr:twoCellAnchor>
  <xdr:twoCellAnchor>
    <xdr:from>
      <xdr:col>19</xdr:col>
      <xdr:colOff>47625</xdr:colOff>
      <xdr:row>1</xdr:row>
      <xdr:rowOff>57150</xdr:rowOff>
    </xdr:from>
    <xdr:to>
      <xdr:col>19</xdr:col>
      <xdr:colOff>762000</xdr:colOff>
      <xdr:row>6</xdr:row>
      <xdr:rowOff>161925</xdr:rowOff>
    </xdr:to>
    <xdr:pic>
      <xdr:nvPicPr>
        <xdr:cNvPr id="3" name="6 Imagen" descr="logo-INCMNSZ"/>
        <xdr:cNvPicPr preferRelativeResize="1">
          <a:picLocks noChangeAspect="1"/>
        </xdr:cNvPicPr>
      </xdr:nvPicPr>
      <xdr:blipFill>
        <a:blip r:embed="rId3"/>
        <a:stretch>
          <a:fillRect/>
        </a:stretch>
      </xdr:blipFill>
      <xdr:spPr>
        <a:xfrm>
          <a:off x="7715250" y="219075"/>
          <a:ext cx="714375" cy="914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723900</xdr:colOff>
      <xdr:row>1</xdr:row>
      <xdr:rowOff>161925</xdr:rowOff>
    </xdr:from>
    <xdr:to>
      <xdr:col>19</xdr:col>
      <xdr:colOff>838200</xdr:colOff>
      <xdr:row>7</xdr:row>
      <xdr:rowOff>161925</xdr:rowOff>
    </xdr:to>
    <xdr:pic>
      <xdr:nvPicPr>
        <xdr:cNvPr id="1" name="Picture 1" descr="logo nutri"/>
        <xdr:cNvPicPr preferRelativeResize="1">
          <a:picLocks noChangeAspect="1"/>
        </xdr:cNvPicPr>
      </xdr:nvPicPr>
      <xdr:blipFill>
        <a:blip r:embed="rId1"/>
        <a:stretch>
          <a:fillRect/>
        </a:stretch>
      </xdr:blipFill>
      <xdr:spPr>
        <a:xfrm>
          <a:off x="7667625" y="323850"/>
          <a:ext cx="838200" cy="971550"/>
        </a:xfrm>
        <a:prstGeom prst="rect">
          <a:avLst/>
        </a:prstGeom>
        <a:noFill/>
        <a:ln w="9525" cmpd="sng">
          <a:noFill/>
        </a:ln>
      </xdr:spPr>
    </xdr:pic>
    <xdr:clientData/>
  </xdr:twoCellAnchor>
  <xdr:twoCellAnchor>
    <xdr:from>
      <xdr:col>1</xdr:col>
      <xdr:colOff>161925</xdr:colOff>
      <xdr:row>1</xdr:row>
      <xdr:rowOff>161925</xdr:rowOff>
    </xdr:from>
    <xdr:to>
      <xdr:col>3</xdr:col>
      <xdr:colOff>3362325</xdr:colOff>
      <xdr:row>5</xdr:row>
      <xdr:rowOff>161925</xdr:rowOff>
    </xdr:to>
    <xdr:pic>
      <xdr:nvPicPr>
        <xdr:cNvPr id="2" name="Picture 1" descr="LogoSSA"/>
        <xdr:cNvPicPr preferRelativeResize="1">
          <a:picLocks noChangeAspect="1"/>
        </xdr:cNvPicPr>
      </xdr:nvPicPr>
      <xdr:blipFill>
        <a:blip r:embed="rId2"/>
        <a:stretch>
          <a:fillRect/>
        </a:stretch>
      </xdr:blipFill>
      <xdr:spPr>
        <a:xfrm>
          <a:off x="361950" y="323850"/>
          <a:ext cx="34194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0</xdr:row>
      <xdr:rowOff>95250</xdr:rowOff>
    </xdr:from>
    <xdr:to>
      <xdr:col>20</xdr:col>
      <xdr:colOff>666750</xdr:colOff>
      <xdr:row>2</xdr:row>
      <xdr:rowOff>47625</xdr:rowOff>
    </xdr:to>
    <xdr:pic>
      <xdr:nvPicPr>
        <xdr:cNvPr id="1" name="1 Imagen"/>
        <xdr:cNvPicPr preferRelativeResize="1">
          <a:picLocks noChangeAspect="1"/>
        </xdr:cNvPicPr>
      </xdr:nvPicPr>
      <xdr:blipFill>
        <a:blip r:embed="rId1"/>
        <a:stretch>
          <a:fillRect/>
        </a:stretch>
      </xdr:blipFill>
      <xdr:spPr>
        <a:xfrm>
          <a:off x="6696075" y="95250"/>
          <a:ext cx="1533525" cy="371475"/>
        </a:xfrm>
        <a:prstGeom prst="rect">
          <a:avLst/>
        </a:prstGeom>
        <a:noFill/>
        <a:ln w="9525" cmpd="sng">
          <a:noFill/>
        </a:ln>
      </xdr:spPr>
    </xdr:pic>
    <xdr:clientData/>
  </xdr:twoCellAnchor>
  <xdr:twoCellAnchor>
    <xdr:from>
      <xdr:col>0</xdr:col>
      <xdr:colOff>0</xdr:colOff>
      <xdr:row>0</xdr:row>
      <xdr:rowOff>133350</xdr:rowOff>
    </xdr:from>
    <xdr:to>
      <xdr:col>0</xdr:col>
      <xdr:colOff>1628775</xdr:colOff>
      <xdr:row>2</xdr:row>
      <xdr:rowOff>142875</xdr:rowOff>
    </xdr:to>
    <xdr:pic>
      <xdr:nvPicPr>
        <xdr:cNvPr id="2" name="2 Imagen"/>
        <xdr:cNvPicPr preferRelativeResize="1">
          <a:picLocks noChangeAspect="1"/>
        </xdr:cNvPicPr>
      </xdr:nvPicPr>
      <xdr:blipFill>
        <a:blip r:embed="rId2"/>
        <a:stretch>
          <a:fillRect/>
        </a:stretch>
      </xdr:blipFill>
      <xdr:spPr>
        <a:xfrm>
          <a:off x="0" y="133350"/>
          <a:ext cx="1628775" cy="428625"/>
        </a:xfrm>
        <a:prstGeom prst="rect">
          <a:avLst/>
        </a:prstGeom>
        <a:noFill/>
        <a:ln w="9525" cmpd="sng">
          <a:noFill/>
        </a:ln>
      </xdr:spPr>
    </xdr:pic>
    <xdr:clientData/>
  </xdr:twoCellAnchor>
  <xdr:twoCellAnchor>
    <xdr:from>
      <xdr:col>19</xdr:col>
      <xdr:colOff>38100</xdr:colOff>
      <xdr:row>32</xdr:row>
      <xdr:rowOff>47625</xdr:rowOff>
    </xdr:from>
    <xdr:to>
      <xdr:col>20</xdr:col>
      <xdr:colOff>685800</xdr:colOff>
      <xdr:row>34</xdr:row>
      <xdr:rowOff>0</xdr:rowOff>
    </xdr:to>
    <xdr:pic>
      <xdr:nvPicPr>
        <xdr:cNvPr id="3" name="3 Imagen"/>
        <xdr:cNvPicPr preferRelativeResize="1">
          <a:picLocks noChangeAspect="1"/>
        </xdr:cNvPicPr>
      </xdr:nvPicPr>
      <xdr:blipFill>
        <a:blip r:embed="rId1"/>
        <a:stretch>
          <a:fillRect/>
        </a:stretch>
      </xdr:blipFill>
      <xdr:spPr>
        <a:xfrm>
          <a:off x="6715125" y="7524750"/>
          <a:ext cx="1533525" cy="371475"/>
        </a:xfrm>
        <a:prstGeom prst="rect">
          <a:avLst/>
        </a:prstGeom>
        <a:noFill/>
        <a:ln w="9525" cmpd="sng">
          <a:noFill/>
        </a:ln>
      </xdr:spPr>
    </xdr:pic>
    <xdr:clientData/>
  </xdr:twoCellAnchor>
  <xdr:twoCellAnchor>
    <xdr:from>
      <xdr:col>0</xdr:col>
      <xdr:colOff>19050</xdr:colOff>
      <xdr:row>32</xdr:row>
      <xdr:rowOff>142875</xdr:rowOff>
    </xdr:from>
    <xdr:to>
      <xdr:col>0</xdr:col>
      <xdr:colOff>1647825</xdr:colOff>
      <xdr:row>34</xdr:row>
      <xdr:rowOff>152400</xdr:rowOff>
    </xdr:to>
    <xdr:pic>
      <xdr:nvPicPr>
        <xdr:cNvPr id="4" name="4 Imagen"/>
        <xdr:cNvPicPr preferRelativeResize="1">
          <a:picLocks noChangeAspect="1"/>
        </xdr:cNvPicPr>
      </xdr:nvPicPr>
      <xdr:blipFill>
        <a:blip r:embed="rId2"/>
        <a:stretch>
          <a:fillRect/>
        </a:stretch>
      </xdr:blipFill>
      <xdr:spPr>
        <a:xfrm>
          <a:off x="19050" y="7620000"/>
          <a:ext cx="1628775" cy="428625"/>
        </a:xfrm>
        <a:prstGeom prst="rect">
          <a:avLst/>
        </a:prstGeom>
        <a:noFill/>
        <a:ln w="9525" cmpd="sng">
          <a:noFill/>
        </a:ln>
      </xdr:spPr>
    </xdr:pic>
    <xdr:clientData/>
  </xdr:twoCellAnchor>
  <xdr:twoCellAnchor>
    <xdr:from>
      <xdr:col>19</xdr:col>
      <xdr:colOff>19050</xdr:colOff>
      <xdr:row>67</xdr:row>
      <xdr:rowOff>57150</xdr:rowOff>
    </xdr:from>
    <xdr:to>
      <xdr:col>20</xdr:col>
      <xdr:colOff>666750</xdr:colOff>
      <xdr:row>69</xdr:row>
      <xdr:rowOff>104775</xdr:rowOff>
    </xdr:to>
    <xdr:pic>
      <xdr:nvPicPr>
        <xdr:cNvPr id="5" name="5 Imagen"/>
        <xdr:cNvPicPr preferRelativeResize="1">
          <a:picLocks noChangeAspect="1"/>
        </xdr:cNvPicPr>
      </xdr:nvPicPr>
      <xdr:blipFill>
        <a:blip r:embed="rId1"/>
        <a:stretch>
          <a:fillRect/>
        </a:stretch>
      </xdr:blipFill>
      <xdr:spPr>
        <a:xfrm>
          <a:off x="6696075" y="16011525"/>
          <a:ext cx="1533525" cy="371475"/>
        </a:xfrm>
        <a:prstGeom prst="rect">
          <a:avLst/>
        </a:prstGeom>
        <a:noFill/>
        <a:ln w="9525" cmpd="sng">
          <a:noFill/>
        </a:ln>
      </xdr:spPr>
    </xdr:pic>
    <xdr:clientData/>
  </xdr:twoCellAnchor>
  <xdr:twoCellAnchor>
    <xdr:from>
      <xdr:col>0</xdr:col>
      <xdr:colOff>0</xdr:colOff>
      <xdr:row>67</xdr:row>
      <xdr:rowOff>152400</xdr:rowOff>
    </xdr:from>
    <xdr:to>
      <xdr:col>0</xdr:col>
      <xdr:colOff>1628775</xdr:colOff>
      <xdr:row>70</xdr:row>
      <xdr:rowOff>0</xdr:rowOff>
    </xdr:to>
    <xdr:pic>
      <xdr:nvPicPr>
        <xdr:cNvPr id="6" name="6 Imagen"/>
        <xdr:cNvPicPr preferRelativeResize="1">
          <a:picLocks noChangeAspect="1"/>
        </xdr:cNvPicPr>
      </xdr:nvPicPr>
      <xdr:blipFill>
        <a:blip r:embed="rId2"/>
        <a:stretch>
          <a:fillRect/>
        </a:stretch>
      </xdr:blipFill>
      <xdr:spPr>
        <a:xfrm>
          <a:off x="0" y="16106775"/>
          <a:ext cx="162877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1</xdr:row>
      <xdr:rowOff>114300</xdr:rowOff>
    </xdr:from>
    <xdr:to>
      <xdr:col>10</xdr:col>
      <xdr:colOff>790575</xdr:colOff>
      <xdr:row>3</xdr:row>
      <xdr:rowOff>28575</xdr:rowOff>
    </xdr:to>
    <xdr:pic>
      <xdr:nvPicPr>
        <xdr:cNvPr id="1" name="1 Imagen"/>
        <xdr:cNvPicPr preferRelativeResize="1">
          <a:picLocks noChangeAspect="1"/>
        </xdr:cNvPicPr>
      </xdr:nvPicPr>
      <xdr:blipFill>
        <a:blip r:embed="rId1"/>
        <a:stretch>
          <a:fillRect/>
        </a:stretch>
      </xdr:blipFill>
      <xdr:spPr>
        <a:xfrm>
          <a:off x="6105525" y="276225"/>
          <a:ext cx="1533525" cy="371475"/>
        </a:xfrm>
        <a:prstGeom prst="rect">
          <a:avLst/>
        </a:prstGeom>
        <a:noFill/>
        <a:ln w="9525" cmpd="sng">
          <a:noFill/>
        </a:ln>
      </xdr:spPr>
    </xdr:pic>
    <xdr:clientData/>
  </xdr:twoCellAnchor>
  <xdr:twoCellAnchor>
    <xdr:from>
      <xdr:col>0</xdr:col>
      <xdr:colOff>0</xdr:colOff>
      <xdr:row>1</xdr:row>
      <xdr:rowOff>209550</xdr:rowOff>
    </xdr:from>
    <xdr:to>
      <xdr:col>2</xdr:col>
      <xdr:colOff>104775</xdr:colOff>
      <xdr:row>3</xdr:row>
      <xdr:rowOff>180975</xdr:rowOff>
    </xdr:to>
    <xdr:pic>
      <xdr:nvPicPr>
        <xdr:cNvPr id="2" name="2 Imagen"/>
        <xdr:cNvPicPr preferRelativeResize="1">
          <a:picLocks noChangeAspect="1"/>
        </xdr:cNvPicPr>
      </xdr:nvPicPr>
      <xdr:blipFill>
        <a:blip r:embed="rId2"/>
        <a:stretch>
          <a:fillRect/>
        </a:stretch>
      </xdr:blipFill>
      <xdr:spPr>
        <a:xfrm>
          <a:off x="0" y="371475"/>
          <a:ext cx="162877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2495550</xdr:colOff>
      <xdr:row>2</xdr:row>
      <xdr:rowOff>57150</xdr:rowOff>
    </xdr:from>
    <xdr:to>
      <xdr:col>6</xdr:col>
      <xdr:colOff>504825</xdr:colOff>
      <xdr:row>4</xdr:row>
      <xdr:rowOff>66675</xdr:rowOff>
    </xdr:to>
    <xdr:pic>
      <xdr:nvPicPr>
        <xdr:cNvPr id="1" name="1 Imagen"/>
        <xdr:cNvPicPr preferRelativeResize="1">
          <a:picLocks noChangeAspect="1"/>
        </xdr:cNvPicPr>
      </xdr:nvPicPr>
      <xdr:blipFill>
        <a:blip r:embed="rId1"/>
        <a:stretch>
          <a:fillRect/>
        </a:stretch>
      </xdr:blipFill>
      <xdr:spPr>
        <a:xfrm>
          <a:off x="7458075" y="447675"/>
          <a:ext cx="1762125" cy="428625"/>
        </a:xfrm>
        <a:prstGeom prst="rect">
          <a:avLst/>
        </a:prstGeom>
        <a:noFill/>
        <a:ln w="9525" cmpd="sng">
          <a:noFill/>
        </a:ln>
      </xdr:spPr>
    </xdr:pic>
    <xdr:clientData/>
  </xdr:twoCellAnchor>
  <xdr:twoCellAnchor>
    <xdr:from>
      <xdr:col>1</xdr:col>
      <xdr:colOff>276225</xdr:colOff>
      <xdr:row>2</xdr:row>
      <xdr:rowOff>114300</xdr:rowOff>
    </xdr:from>
    <xdr:to>
      <xdr:col>2</xdr:col>
      <xdr:colOff>419100</xdr:colOff>
      <xdr:row>4</xdr:row>
      <xdr:rowOff>133350</xdr:rowOff>
    </xdr:to>
    <xdr:pic>
      <xdr:nvPicPr>
        <xdr:cNvPr id="2" name="2 Imagen"/>
        <xdr:cNvPicPr preferRelativeResize="1">
          <a:picLocks noChangeAspect="1"/>
        </xdr:cNvPicPr>
      </xdr:nvPicPr>
      <xdr:blipFill>
        <a:blip r:embed="rId2"/>
        <a:stretch>
          <a:fillRect/>
        </a:stretch>
      </xdr:blipFill>
      <xdr:spPr>
        <a:xfrm>
          <a:off x="1038225" y="504825"/>
          <a:ext cx="1638300"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838200</xdr:colOff>
      <xdr:row>2</xdr:row>
      <xdr:rowOff>66675</xdr:rowOff>
    </xdr:from>
    <xdr:to>
      <xdr:col>5</xdr:col>
      <xdr:colOff>1000125</xdr:colOff>
      <xdr:row>3</xdr:row>
      <xdr:rowOff>238125</xdr:rowOff>
    </xdr:to>
    <xdr:pic>
      <xdr:nvPicPr>
        <xdr:cNvPr id="1" name="1 Imagen"/>
        <xdr:cNvPicPr preferRelativeResize="1">
          <a:picLocks noChangeAspect="1"/>
        </xdr:cNvPicPr>
      </xdr:nvPicPr>
      <xdr:blipFill>
        <a:blip r:embed="rId1"/>
        <a:stretch>
          <a:fillRect/>
        </a:stretch>
      </xdr:blipFill>
      <xdr:spPr>
        <a:xfrm>
          <a:off x="6610350" y="476250"/>
          <a:ext cx="1533525" cy="371475"/>
        </a:xfrm>
        <a:prstGeom prst="rect">
          <a:avLst/>
        </a:prstGeom>
        <a:noFill/>
        <a:ln w="9525" cmpd="sng">
          <a:noFill/>
        </a:ln>
      </xdr:spPr>
    </xdr:pic>
    <xdr:clientData/>
  </xdr:twoCellAnchor>
  <xdr:twoCellAnchor>
    <xdr:from>
      <xdr:col>1</xdr:col>
      <xdr:colOff>76200</xdr:colOff>
      <xdr:row>2</xdr:row>
      <xdr:rowOff>161925</xdr:rowOff>
    </xdr:from>
    <xdr:to>
      <xdr:col>1</xdr:col>
      <xdr:colOff>1704975</xdr:colOff>
      <xdr:row>4</xdr:row>
      <xdr:rowOff>76200</xdr:rowOff>
    </xdr:to>
    <xdr:pic>
      <xdr:nvPicPr>
        <xdr:cNvPr id="2" name="2 Imagen"/>
        <xdr:cNvPicPr preferRelativeResize="1">
          <a:picLocks noChangeAspect="1"/>
        </xdr:cNvPicPr>
      </xdr:nvPicPr>
      <xdr:blipFill>
        <a:blip r:embed="rId2"/>
        <a:stretch>
          <a:fillRect/>
        </a:stretch>
      </xdr:blipFill>
      <xdr:spPr>
        <a:xfrm>
          <a:off x="504825" y="571500"/>
          <a:ext cx="1628775" cy="428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1</xdr:row>
      <xdr:rowOff>123825</xdr:rowOff>
    </xdr:from>
    <xdr:to>
      <xdr:col>6</xdr:col>
      <xdr:colOff>161925</xdr:colOff>
      <xdr:row>2</xdr:row>
      <xdr:rowOff>190500</xdr:rowOff>
    </xdr:to>
    <xdr:pic>
      <xdr:nvPicPr>
        <xdr:cNvPr id="1" name="1 Imagen"/>
        <xdr:cNvPicPr preferRelativeResize="1">
          <a:picLocks noChangeAspect="1"/>
        </xdr:cNvPicPr>
      </xdr:nvPicPr>
      <xdr:blipFill>
        <a:blip r:embed="rId1"/>
        <a:stretch>
          <a:fillRect/>
        </a:stretch>
      </xdr:blipFill>
      <xdr:spPr>
        <a:xfrm>
          <a:off x="7553325" y="285750"/>
          <a:ext cx="1524000" cy="371475"/>
        </a:xfrm>
        <a:prstGeom prst="rect">
          <a:avLst/>
        </a:prstGeom>
        <a:noFill/>
        <a:ln w="9525" cmpd="sng">
          <a:noFill/>
        </a:ln>
      </xdr:spPr>
    </xdr:pic>
    <xdr:clientData/>
  </xdr:twoCellAnchor>
  <xdr:twoCellAnchor>
    <xdr:from>
      <xdr:col>0</xdr:col>
      <xdr:colOff>142875</xdr:colOff>
      <xdr:row>1</xdr:row>
      <xdr:rowOff>142875</xdr:rowOff>
    </xdr:from>
    <xdr:to>
      <xdr:col>0</xdr:col>
      <xdr:colOff>1771650</xdr:colOff>
      <xdr:row>3</xdr:row>
      <xdr:rowOff>28575</xdr:rowOff>
    </xdr:to>
    <xdr:pic>
      <xdr:nvPicPr>
        <xdr:cNvPr id="2" name="2 Imagen"/>
        <xdr:cNvPicPr preferRelativeResize="1">
          <a:picLocks noChangeAspect="1"/>
        </xdr:cNvPicPr>
      </xdr:nvPicPr>
      <xdr:blipFill>
        <a:blip r:embed="rId2"/>
        <a:stretch>
          <a:fillRect/>
        </a:stretch>
      </xdr:blipFill>
      <xdr:spPr>
        <a:xfrm>
          <a:off x="142875" y="304800"/>
          <a:ext cx="1628775"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xdr:row>
      <xdr:rowOff>171450</xdr:rowOff>
    </xdr:from>
    <xdr:to>
      <xdr:col>6</xdr:col>
      <xdr:colOff>1695450</xdr:colOff>
      <xdr:row>3</xdr:row>
      <xdr:rowOff>133350</xdr:rowOff>
    </xdr:to>
    <xdr:pic>
      <xdr:nvPicPr>
        <xdr:cNvPr id="1" name="1 Imagen"/>
        <xdr:cNvPicPr preferRelativeResize="1">
          <a:picLocks noChangeAspect="1"/>
        </xdr:cNvPicPr>
      </xdr:nvPicPr>
      <xdr:blipFill>
        <a:blip r:embed="rId1"/>
        <a:stretch>
          <a:fillRect/>
        </a:stretch>
      </xdr:blipFill>
      <xdr:spPr>
        <a:xfrm>
          <a:off x="7410450" y="333375"/>
          <a:ext cx="1533525" cy="371475"/>
        </a:xfrm>
        <a:prstGeom prst="rect">
          <a:avLst/>
        </a:prstGeom>
        <a:noFill/>
        <a:ln w="9525" cmpd="sng">
          <a:noFill/>
        </a:ln>
      </xdr:spPr>
    </xdr:pic>
    <xdr:clientData/>
  </xdr:twoCellAnchor>
  <xdr:twoCellAnchor>
    <xdr:from>
      <xdr:col>0</xdr:col>
      <xdr:colOff>9525</xdr:colOff>
      <xdr:row>1</xdr:row>
      <xdr:rowOff>190500</xdr:rowOff>
    </xdr:from>
    <xdr:to>
      <xdr:col>0</xdr:col>
      <xdr:colOff>1638300</xdr:colOff>
      <xdr:row>4</xdr:row>
      <xdr:rowOff>9525</xdr:rowOff>
    </xdr:to>
    <xdr:pic>
      <xdr:nvPicPr>
        <xdr:cNvPr id="2" name="2 Imagen"/>
        <xdr:cNvPicPr preferRelativeResize="1">
          <a:picLocks noChangeAspect="1"/>
        </xdr:cNvPicPr>
      </xdr:nvPicPr>
      <xdr:blipFill>
        <a:blip r:embed="rId2"/>
        <a:stretch>
          <a:fillRect/>
        </a:stretch>
      </xdr:blipFill>
      <xdr:spPr>
        <a:xfrm>
          <a:off x="9525" y="352425"/>
          <a:ext cx="1628775" cy="428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447675</xdr:colOff>
      <xdr:row>0</xdr:row>
      <xdr:rowOff>171450</xdr:rowOff>
    </xdr:from>
    <xdr:to>
      <xdr:col>13</xdr:col>
      <xdr:colOff>476250</xdr:colOff>
      <xdr:row>2</xdr:row>
      <xdr:rowOff>133350</xdr:rowOff>
    </xdr:to>
    <xdr:pic>
      <xdr:nvPicPr>
        <xdr:cNvPr id="1" name="1 Imagen"/>
        <xdr:cNvPicPr preferRelativeResize="1">
          <a:picLocks noChangeAspect="1"/>
        </xdr:cNvPicPr>
      </xdr:nvPicPr>
      <xdr:blipFill>
        <a:blip r:embed="rId1"/>
        <a:stretch>
          <a:fillRect/>
        </a:stretch>
      </xdr:blipFill>
      <xdr:spPr>
        <a:xfrm>
          <a:off x="9877425" y="171450"/>
          <a:ext cx="1895475" cy="457200"/>
        </a:xfrm>
        <a:prstGeom prst="rect">
          <a:avLst/>
        </a:prstGeom>
        <a:noFill/>
        <a:ln w="9525" cmpd="sng">
          <a:noFill/>
        </a:ln>
      </xdr:spPr>
    </xdr:pic>
    <xdr:clientData/>
  </xdr:twoCellAnchor>
  <xdr:twoCellAnchor>
    <xdr:from>
      <xdr:col>1</xdr:col>
      <xdr:colOff>19050</xdr:colOff>
      <xdr:row>0</xdr:row>
      <xdr:rowOff>228600</xdr:rowOff>
    </xdr:from>
    <xdr:to>
      <xdr:col>3</xdr:col>
      <xdr:colOff>228600</xdr:colOff>
      <xdr:row>2</xdr:row>
      <xdr:rowOff>161925</xdr:rowOff>
    </xdr:to>
    <xdr:pic>
      <xdr:nvPicPr>
        <xdr:cNvPr id="2" name="2 Imagen"/>
        <xdr:cNvPicPr preferRelativeResize="1">
          <a:picLocks noChangeAspect="1"/>
        </xdr:cNvPicPr>
      </xdr:nvPicPr>
      <xdr:blipFill>
        <a:blip r:embed="rId2"/>
        <a:stretch>
          <a:fillRect/>
        </a:stretch>
      </xdr:blipFill>
      <xdr:spPr>
        <a:xfrm>
          <a:off x="323850" y="228600"/>
          <a:ext cx="1628775" cy="428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xdr:row>
      <xdr:rowOff>219075</xdr:rowOff>
    </xdr:from>
    <xdr:to>
      <xdr:col>7</xdr:col>
      <xdr:colOff>590550</xdr:colOff>
      <xdr:row>3</xdr:row>
      <xdr:rowOff>47625</xdr:rowOff>
    </xdr:to>
    <xdr:pic>
      <xdr:nvPicPr>
        <xdr:cNvPr id="1" name="1 Imagen"/>
        <xdr:cNvPicPr preferRelativeResize="1">
          <a:picLocks noChangeAspect="1"/>
        </xdr:cNvPicPr>
      </xdr:nvPicPr>
      <xdr:blipFill>
        <a:blip r:embed="rId1"/>
        <a:stretch>
          <a:fillRect/>
        </a:stretch>
      </xdr:blipFill>
      <xdr:spPr>
        <a:xfrm>
          <a:off x="7305675" y="381000"/>
          <a:ext cx="1819275" cy="447675"/>
        </a:xfrm>
        <a:prstGeom prst="rect">
          <a:avLst/>
        </a:prstGeom>
        <a:noFill/>
        <a:ln w="9525" cmpd="sng">
          <a:noFill/>
        </a:ln>
      </xdr:spPr>
    </xdr:pic>
    <xdr:clientData/>
  </xdr:twoCellAnchor>
  <xdr:twoCellAnchor>
    <xdr:from>
      <xdr:col>0</xdr:col>
      <xdr:colOff>66675</xdr:colOff>
      <xdr:row>2</xdr:row>
      <xdr:rowOff>19050</xdr:rowOff>
    </xdr:from>
    <xdr:to>
      <xdr:col>2</xdr:col>
      <xdr:colOff>133350</xdr:colOff>
      <xdr:row>3</xdr:row>
      <xdr:rowOff>123825</xdr:rowOff>
    </xdr:to>
    <xdr:pic>
      <xdr:nvPicPr>
        <xdr:cNvPr id="2" name="2 Imagen"/>
        <xdr:cNvPicPr preferRelativeResize="1">
          <a:picLocks noChangeAspect="1"/>
        </xdr:cNvPicPr>
      </xdr:nvPicPr>
      <xdr:blipFill>
        <a:blip r:embed="rId2"/>
        <a:stretch>
          <a:fillRect/>
        </a:stretch>
      </xdr:blipFill>
      <xdr:spPr>
        <a:xfrm>
          <a:off x="66675" y="476250"/>
          <a:ext cx="16287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drawing" Target="../drawings/drawing12.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3:U39"/>
  <sheetViews>
    <sheetView showGridLines="0" workbookViewId="0" topLeftCell="A1">
      <selection activeCell="X15" sqref="X15"/>
    </sheetView>
  </sheetViews>
  <sheetFormatPr defaultColWidth="11.421875" defaultRowHeight="12.75"/>
  <cols>
    <col min="1" max="1" width="29.421875" style="0" customWidth="1"/>
    <col min="2" max="9" width="4.140625" style="0" customWidth="1"/>
    <col min="10" max="10" width="7.00390625" style="0" customWidth="1"/>
    <col min="11" max="13" width="4.140625" style="0" customWidth="1"/>
    <col min="14" max="14" width="5.7109375" style="0" customWidth="1"/>
    <col min="15" max="19" width="4.140625" style="0" customWidth="1"/>
    <col min="20" max="20" width="10.7109375" style="0" customWidth="1"/>
    <col min="21" max="21" width="18.8515625" style="0" customWidth="1"/>
    <col min="22" max="251" width="7.7109375" style="0" customWidth="1"/>
  </cols>
  <sheetData>
    <row r="3" spans="1:21" ht="20.25" customHeight="1">
      <c r="A3" s="34" t="s">
        <v>22</v>
      </c>
      <c r="B3" s="2"/>
      <c r="C3" s="2"/>
      <c r="D3" s="2"/>
      <c r="E3" s="2"/>
      <c r="F3" s="2"/>
      <c r="G3" s="2"/>
      <c r="H3" s="2"/>
      <c r="I3" s="2"/>
      <c r="J3" s="2"/>
      <c r="K3" s="2"/>
      <c r="L3" s="20"/>
      <c r="M3" s="20"/>
      <c r="N3" s="20"/>
      <c r="O3" s="20"/>
      <c r="P3" s="20"/>
      <c r="Q3" s="20"/>
      <c r="R3" s="20"/>
      <c r="S3" s="20"/>
      <c r="T3" s="2"/>
      <c r="U3" s="2"/>
    </row>
    <row r="4" spans="1:21" ht="12.75">
      <c r="A4" s="2"/>
      <c r="B4" s="2"/>
      <c r="C4" s="2"/>
      <c r="D4" s="2"/>
      <c r="E4" s="2"/>
      <c r="F4" s="2"/>
      <c r="G4" s="2"/>
      <c r="H4" s="2"/>
      <c r="I4" s="2"/>
      <c r="J4" s="2"/>
      <c r="K4" s="2"/>
      <c r="L4" s="20"/>
      <c r="M4" s="20"/>
      <c r="N4" s="20"/>
      <c r="O4" s="20"/>
      <c r="P4" s="2"/>
      <c r="Q4" s="20"/>
      <c r="R4" s="2"/>
      <c r="S4" s="20"/>
      <c r="T4" s="35"/>
      <c r="U4" s="35" t="s">
        <v>249</v>
      </c>
    </row>
    <row r="5" spans="1:21" ht="21.75" customHeight="1">
      <c r="A5" s="56" t="s">
        <v>0</v>
      </c>
      <c r="B5" s="57"/>
      <c r="C5" s="57"/>
      <c r="D5" s="57"/>
      <c r="E5" s="57"/>
      <c r="F5" s="57"/>
      <c r="G5" s="57"/>
      <c r="H5" s="57"/>
      <c r="I5" s="57"/>
      <c r="J5" s="57"/>
      <c r="K5" s="57"/>
      <c r="L5" s="58"/>
      <c r="M5" s="58"/>
      <c r="N5" s="58"/>
      <c r="O5" s="58"/>
      <c r="P5" s="58"/>
      <c r="Q5" s="58"/>
      <c r="R5" s="58"/>
      <c r="S5" s="58"/>
      <c r="T5" s="2"/>
      <c r="U5" s="2"/>
    </row>
    <row r="6" spans="1:21" ht="22.5" customHeight="1">
      <c r="A6" s="56" t="s">
        <v>1</v>
      </c>
      <c r="B6" s="57"/>
      <c r="C6" s="57"/>
      <c r="D6" s="57"/>
      <c r="E6" s="57"/>
      <c r="F6" s="57"/>
      <c r="G6" s="57"/>
      <c r="H6" s="57"/>
      <c r="I6" s="57"/>
      <c r="J6" s="57"/>
      <c r="K6" s="57"/>
      <c r="L6" s="58"/>
      <c r="M6" s="58"/>
      <c r="N6" s="58"/>
      <c r="O6" s="58"/>
      <c r="P6" s="58"/>
      <c r="Q6" s="58"/>
      <c r="R6" s="58"/>
      <c r="S6" s="58"/>
      <c r="T6" s="2"/>
      <c r="U6" s="2"/>
    </row>
    <row r="7" spans="1:21" s="354" customFormat="1" ht="18" customHeight="1">
      <c r="A7" s="447" t="s">
        <v>362</v>
      </c>
      <c r="B7" s="451"/>
      <c r="C7" s="452"/>
      <c r="D7" s="452"/>
      <c r="E7" s="452"/>
      <c r="F7" s="452"/>
      <c r="G7" s="452"/>
      <c r="H7" s="452"/>
      <c r="I7" s="453"/>
      <c r="J7" s="453"/>
      <c r="K7" s="453"/>
      <c r="L7" s="453"/>
      <c r="M7" s="453"/>
      <c r="N7" s="453"/>
      <c r="O7" s="453"/>
      <c r="P7" s="453"/>
      <c r="Q7" s="453" t="s">
        <v>743</v>
      </c>
      <c r="R7" s="453"/>
      <c r="S7" s="453"/>
      <c r="T7" s="452"/>
      <c r="U7" s="353"/>
    </row>
    <row r="8" spans="1:21" ht="12.75">
      <c r="A8" s="1"/>
      <c r="B8" s="1"/>
      <c r="C8" s="1"/>
      <c r="D8" s="1"/>
      <c r="E8" s="1"/>
      <c r="F8" s="1"/>
      <c r="G8" s="1"/>
      <c r="H8" s="1"/>
      <c r="I8" s="13"/>
      <c r="J8" s="13"/>
      <c r="K8" s="13"/>
      <c r="L8" s="39"/>
      <c r="M8" s="39"/>
      <c r="N8" s="39"/>
      <c r="O8" s="39"/>
      <c r="P8" s="39"/>
      <c r="Q8" s="39"/>
      <c r="R8" s="39"/>
      <c r="S8" s="39"/>
      <c r="T8" s="13"/>
      <c r="U8" s="12"/>
    </row>
    <row r="9" spans="1:21" s="354" customFormat="1" ht="18" customHeight="1">
      <c r="A9" s="355" t="s">
        <v>402</v>
      </c>
      <c r="B9" s="350"/>
      <c r="C9" s="356"/>
      <c r="D9" s="351"/>
      <c r="E9" s="352"/>
      <c r="F9" s="351"/>
      <c r="G9" s="351"/>
      <c r="H9" s="351"/>
      <c r="I9" s="352"/>
      <c r="J9" s="351"/>
      <c r="K9" s="352"/>
      <c r="L9" s="351"/>
      <c r="M9" s="352"/>
      <c r="N9" s="352"/>
      <c r="O9" s="352"/>
      <c r="P9" s="352"/>
      <c r="Q9" s="352"/>
      <c r="R9" s="352"/>
      <c r="S9" s="352"/>
      <c r="T9" s="351"/>
      <c r="U9" s="357"/>
    </row>
    <row r="10" spans="1:21" ht="12.75">
      <c r="A10" s="1"/>
      <c r="B10" s="1"/>
      <c r="C10" s="1"/>
      <c r="D10" s="1"/>
      <c r="E10" s="1"/>
      <c r="F10" s="1"/>
      <c r="G10" s="1"/>
      <c r="H10" s="1"/>
      <c r="I10" s="1"/>
      <c r="J10" s="1"/>
      <c r="K10" s="1"/>
      <c r="T10" s="1"/>
      <c r="U10" s="1"/>
    </row>
    <row r="11" spans="1:21" ht="12.75">
      <c r="A11" s="22"/>
      <c r="B11" s="16" t="s">
        <v>5</v>
      </c>
      <c r="C11" s="16"/>
      <c r="D11" s="16"/>
      <c r="E11" s="16"/>
      <c r="F11" s="16"/>
      <c r="G11" s="16"/>
      <c r="H11" s="16"/>
      <c r="I11" s="16"/>
      <c r="J11" s="24"/>
      <c r="K11" s="30"/>
      <c r="L11" s="25"/>
      <c r="M11" s="26"/>
      <c r="N11" s="25"/>
      <c r="O11" s="29"/>
      <c r="P11" s="53" t="s">
        <v>6</v>
      </c>
      <c r="Q11" s="46"/>
      <c r="R11" s="54"/>
      <c r="S11" s="45"/>
      <c r="T11" s="24"/>
      <c r="U11" s="22"/>
    </row>
    <row r="12" spans="1:21" ht="52.5" customHeight="1">
      <c r="A12" s="31" t="s">
        <v>7</v>
      </c>
      <c r="B12" s="9" t="s">
        <v>8</v>
      </c>
      <c r="C12" s="9"/>
      <c r="D12" s="9" t="s">
        <v>9</v>
      </c>
      <c r="E12" s="9"/>
      <c r="F12" s="9" t="s">
        <v>10</v>
      </c>
      <c r="G12" s="9"/>
      <c r="H12" s="9" t="s">
        <v>11</v>
      </c>
      <c r="I12" s="9"/>
      <c r="J12" s="27" t="s">
        <v>12</v>
      </c>
      <c r="K12" s="32"/>
      <c r="L12" s="28" t="s">
        <v>13</v>
      </c>
      <c r="M12" s="9"/>
      <c r="N12" s="27" t="s">
        <v>14</v>
      </c>
      <c r="O12" s="9"/>
      <c r="P12" s="48" t="s">
        <v>15</v>
      </c>
      <c r="Q12" s="49"/>
      <c r="R12" s="55" t="s">
        <v>16</v>
      </c>
      <c r="S12" s="28"/>
      <c r="T12" s="50" t="s">
        <v>17</v>
      </c>
      <c r="U12" s="51" t="s">
        <v>18</v>
      </c>
    </row>
    <row r="13" spans="1:21" ht="12.75">
      <c r="A13" s="23"/>
      <c r="B13" s="10" t="s">
        <v>19</v>
      </c>
      <c r="C13" s="10" t="s">
        <v>20</v>
      </c>
      <c r="D13" s="10" t="s">
        <v>19</v>
      </c>
      <c r="E13" s="10" t="s">
        <v>20</v>
      </c>
      <c r="F13" s="10" t="s">
        <v>19</v>
      </c>
      <c r="G13" s="10" t="s">
        <v>20</v>
      </c>
      <c r="H13" s="10" t="s">
        <v>19</v>
      </c>
      <c r="I13" s="10" t="s">
        <v>20</v>
      </c>
      <c r="J13" s="11" t="s">
        <v>19</v>
      </c>
      <c r="K13" s="11" t="s">
        <v>20</v>
      </c>
      <c r="L13" s="10" t="s">
        <v>19</v>
      </c>
      <c r="M13" s="10" t="s">
        <v>20</v>
      </c>
      <c r="N13" s="10" t="s">
        <v>19</v>
      </c>
      <c r="O13" s="10" t="s">
        <v>20</v>
      </c>
      <c r="P13" s="47" t="s">
        <v>19</v>
      </c>
      <c r="Q13" s="19" t="s">
        <v>20</v>
      </c>
      <c r="R13" s="47" t="s">
        <v>19</v>
      </c>
      <c r="S13" s="19" t="s">
        <v>20</v>
      </c>
      <c r="T13" s="43"/>
      <c r="U13" s="44"/>
    </row>
    <row r="14" spans="1:21" ht="23.25" customHeight="1">
      <c r="A14" s="470" t="s">
        <v>404</v>
      </c>
      <c r="B14" s="470">
        <v>3</v>
      </c>
      <c r="C14" s="470">
        <v>0</v>
      </c>
      <c r="D14" s="470">
        <v>4</v>
      </c>
      <c r="E14" s="470">
        <v>0</v>
      </c>
      <c r="F14" s="470">
        <v>4</v>
      </c>
      <c r="G14" s="470">
        <v>0</v>
      </c>
      <c r="H14" s="470"/>
      <c r="I14" s="470"/>
      <c r="J14" s="194">
        <v>11</v>
      </c>
      <c r="K14" s="194">
        <v>0</v>
      </c>
      <c r="L14" s="470"/>
      <c r="M14" s="470"/>
      <c r="N14" s="470">
        <v>8</v>
      </c>
      <c r="O14" s="470">
        <v>0</v>
      </c>
      <c r="P14" s="473">
        <v>2</v>
      </c>
      <c r="Q14" s="470">
        <v>0</v>
      </c>
      <c r="R14" s="470">
        <v>2</v>
      </c>
      <c r="S14" s="470">
        <v>0</v>
      </c>
      <c r="T14" s="474">
        <v>2</v>
      </c>
      <c r="U14" s="325">
        <v>5.5</v>
      </c>
    </row>
    <row r="15" spans="1:21" ht="23.25" customHeight="1">
      <c r="A15" s="470" t="s">
        <v>405</v>
      </c>
      <c r="B15" s="470">
        <v>5</v>
      </c>
      <c r="C15" s="470">
        <v>3</v>
      </c>
      <c r="D15" s="470">
        <v>5</v>
      </c>
      <c r="E15" s="470">
        <v>2</v>
      </c>
      <c r="F15" s="470">
        <v>5</v>
      </c>
      <c r="G15" s="470">
        <v>1</v>
      </c>
      <c r="H15" s="470"/>
      <c r="I15" s="470"/>
      <c r="J15" s="194">
        <v>15</v>
      </c>
      <c r="K15" s="194">
        <v>6</v>
      </c>
      <c r="L15" s="470">
        <v>1</v>
      </c>
      <c r="M15" s="470">
        <v>1</v>
      </c>
      <c r="N15" s="470">
        <v>10</v>
      </c>
      <c r="O15" s="470">
        <v>3</v>
      </c>
      <c r="P15" s="473">
        <v>5</v>
      </c>
      <c r="Q15" s="470">
        <v>0</v>
      </c>
      <c r="R15" s="470">
        <v>5</v>
      </c>
      <c r="S15" s="470">
        <v>0</v>
      </c>
      <c r="T15" s="474">
        <v>2</v>
      </c>
      <c r="U15" s="325">
        <v>10.5</v>
      </c>
    </row>
    <row r="16" spans="1:21" ht="23.25" customHeight="1">
      <c r="A16" s="470" t="s">
        <v>406</v>
      </c>
      <c r="B16" s="470">
        <v>9</v>
      </c>
      <c r="C16" s="470">
        <v>0</v>
      </c>
      <c r="D16" s="470">
        <v>10</v>
      </c>
      <c r="E16" s="470">
        <v>0</v>
      </c>
      <c r="F16" s="470">
        <v>5</v>
      </c>
      <c r="G16" s="470">
        <v>0</v>
      </c>
      <c r="H16" s="470">
        <v>6</v>
      </c>
      <c r="I16" s="470">
        <v>0</v>
      </c>
      <c r="J16" s="194">
        <v>30</v>
      </c>
      <c r="K16" s="194">
        <v>0</v>
      </c>
      <c r="L16" s="470"/>
      <c r="M16" s="470"/>
      <c r="N16" s="470">
        <v>21</v>
      </c>
      <c r="O16" s="470">
        <v>0</v>
      </c>
      <c r="P16" s="473">
        <v>3</v>
      </c>
      <c r="Q16" s="470">
        <v>0</v>
      </c>
      <c r="R16" s="470">
        <v>3</v>
      </c>
      <c r="S16" s="470"/>
      <c r="T16" s="474">
        <v>3</v>
      </c>
      <c r="U16" s="325">
        <v>10</v>
      </c>
    </row>
    <row r="17" spans="1:21" ht="23.25" customHeight="1">
      <c r="A17" s="470" t="s">
        <v>400</v>
      </c>
      <c r="B17" s="470">
        <v>3</v>
      </c>
      <c r="C17" s="470">
        <v>0</v>
      </c>
      <c r="D17" s="470">
        <v>2</v>
      </c>
      <c r="E17" s="470">
        <v>1</v>
      </c>
      <c r="F17" s="470">
        <v>2</v>
      </c>
      <c r="G17" s="470">
        <v>0</v>
      </c>
      <c r="H17" s="470"/>
      <c r="I17" s="470"/>
      <c r="J17" s="194">
        <v>7</v>
      </c>
      <c r="K17" s="194">
        <v>1</v>
      </c>
      <c r="L17" s="470">
        <v>0</v>
      </c>
      <c r="M17" s="470">
        <v>1</v>
      </c>
      <c r="N17" s="470">
        <v>4</v>
      </c>
      <c r="O17" s="470">
        <v>0</v>
      </c>
      <c r="P17" s="473">
        <v>3</v>
      </c>
      <c r="Q17" s="470">
        <v>0</v>
      </c>
      <c r="R17" s="470">
        <v>3</v>
      </c>
      <c r="S17" s="470">
        <v>0</v>
      </c>
      <c r="T17" s="474">
        <v>2</v>
      </c>
      <c r="U17" s="325">
        <v>4</v>
      </c>
    </row>
    <row r="18" spans="1:21" ht="23.25" customHeight="1">
      <c r="A18" s="470" t="s">
        <v>407</v>
      </c>
      <c r="B18" s="470">
        <v>30</v>
      </c>
      <c r="C18" s="470">
        <v>0</v>
      </c>
      <c r="D18" s="470">
        <v>28</v>
      </c>
      <c r="E18" s="470">
        <v>2</v>
      </c>
      <c r="F18" s="470">
        <v>23</v>
      </c>
      <c r="G18" s="470">
        <v>0</v>
      </c>
      <c r="H18" s="470">
        <v>25</v>
      </c>
      <c r="I18" s="470">
        <v>0</v>
      </c>
      <c r="J18" s="194">
        <v>106</v>
      </c>
      <c r="K18" s="194">
        <v>2</v>
      </c>
      <c r="L18" s="470">
        <v>3</v>
      </c>
      <c r="M18" s="470">
        <v>0</v>
      </c>
      <c r="N18" s="470">
        <v>76</v>
      </c>
      <c r="O18" s="470">
        <v>2</v>
      </c>
      <c r="P18" s="473">
        <v>24</v>
      </c>
      <c r="Q18" s="470">
        <v>0</v>
      </c>
      <c r="R18" s="470">
        <v>24</v>
      </c>
      <c r="S18" s="470">
        <v>0</v>
      </c>
      <c r="T18" s="474">
        <v>8</v>
      </c>
      <c r="U18" s="325">
        <v>13.5</v>
      </c>
    </row>
    <row r="19" spans="1:21" ht="27" customHeight="1">
      <c r="A19" s="471" t="s">
        <v>408</v>
      </c>
      <c r="B19" s="470">
        <v>5</v>
      </c>
      <c r="C19" s="470">
        <v>1</v>
      </c>
      <c r="D19" s="470">
        <v>5</v>
      </c>
      <c r="E19" s="470"/>
      <c r="F19" s="470">
        <v>5</v>
      </c>
      <c r="G19" s="470">
        <v>1</v>
      </c>
      <c r="H19" s="470">
        <v>5</v>
      </c>
      <c r="I19" s="470">
        <v>0</v>
      </c>
      <c r="J19" s="194">
        <v>20</v>
      </c>
      <c r="K19" s="194">
        <v>2</v>
      </c>
      <c r="L19" s="470">
        <v>0</v>
      </c>
      <c r="M19" s="470">
        <v>0</v>
      </c>
      <c r="N19" s="470">
        <v>15</v>
      </c>
      <c r="O19" s="470">
        <v>1</v>
      </c>
      <c r="P19" s="473">
        <v>4</v>
      </c>
      <c r="Q19" s="470">
        <v>0</v>
      </c>
      <c r="R19" s="470">
        <v>5</v>
      </c>
      <c r="S19" s="470">
        <v>0</v>
      </c>
      <c r="T19" s="474">
        <v>2</v>
      </c>
      <c r="U19" s="325">
        <v>11</v>
      </c>
    </row>
    <row r="20" spans="1:21" ht="23.25" customHeight="1">
      <c r="A20" s="471" t="s">
        <v>409</v>
      </c>
      <c r="B20" s="470">
        <v>1</v>
      </c>
      <c r="C20" s="470">
        <v>0</v>
      </c>
      <c r="D20" s="470">
        <v>0</v>
      </c>
      <c r="E20" s="470">
        <v>0</v>
      </c>
      <c r="F20" s="470">
        <v>3</v>
      </c>
      <c r="G20" s="470">
        <v>0</v>
      </c>
      <c r="H20" s="470"/>
      <c r="I20" s="470"/>
      <c r="J20" s="194">
        <v>4</v>
      </c>
      <c r="K20" s="194">
        <v>0</v>
      </c>
      <c r="L20" s="470">
        <v>0</v>
      </c>
      <c r="M20" s="470">
        <v>0</v>
      </c>
      <c r="N20" s="470">
        <v>3</v>
      </c>
      <c r="O20" s="470">
        <v>0</v>
      </c>
      <c r="P20" s="473">
        <v>0</v>
      </c>
      <c r="Q20" s="470">
        <v>0</v>
      </c>
      <c r="R20" s="470">
        <v>3</v>
      </c>
      <c r="S20" s="470">
        <v>0</v>
      </c>
      <c r="T20" s="474">
        <v>2</v>
      </c>
      <c r="U20" s="325">
        <v>2</v>
      </c>
    </row>
    <row r="21" spans="1:21" ht="23.25" customHeight="1">
      <c r="A21" s="472" t="s">
        <v>410</v>
      </c>
      <c r="B21" s="470">
        <v>4</v>
      </c>
      <c r="C21" s="470">
        <v>0</v>
      </c>
      <c r="D21" s="470">
        <v>3</v>
      </c>
      <c r="E21" s="470">
        <v>0</v>
      </c>
      <c r="F21" s="470">
        <v>4</v>
      </c>
      <c r="G21" s="470">
        <v>0</v>
      </c>
      <c r="H21" s="470">
        <v>2</v>
      </c>
      <c r="I21" s="470">
        <v>0</v>
      </c>
      <c r="J21" s="194">
        <v>13</v>
      </c>
      <c r="K21" s="194">
        <v>0</v>
      </c>
      <c r="L21" s="470">
        <v>0</v>
      </c>
      <c r="M21" s="470">
        <v>0</v>
      </c>
      <c r="N21" s="470">
        <v>9</v>
      </c>
      <c r="O21" s="470">
        <v>0</v>
      </c>
      <c r="P21" s="473">
        <v>2</v>
      </c>
      <c r="Q21" s="470">
        <v>0</v>
      </c>
      <c r="R21" s="470">
        <v>0</v>
      </c>
      <c r="S21" s="470">
        <v>0</v>
      </c>
      <c r="T21" s="474">
        <v>2</v>
      </c>
      <c r="U21" s="325">
        <v>6.5</v>
      </c>
    </row>
    <row r="22" spans="1:21" ht="23.25" customHeight="1">
      <c r="A22" s="298"/>
      <c r="B22" s="297"/>
      <c r="C22" s="297"/>
      <c r="D22" s="297"/>
      <c r="E22" s="297"/>
      <c r="F22" s="297"/>
      <c r="G22" s="297"/>
      <c r="H22" s="297"/>
      <c r="I22" s="297"/>
      <c r="J22" s="194"/>
      <c r="K22" s="194"/>
      <c r="L22" s="297"/>
      <c r="M22" s="297"/>
      <c r="N22" s="297"/>
      <c r="O22" s="297"/>
      <c r="P22" s="297"/>
      <c r="Q22" s="297"/>
      <c r="R22" s="297"/>
      <c r="S22" s="297"/>
      <c r="T22" s="301"/>
      <c r="U22" s="195"/>
    </row>
    <row r="23" spans="1:21" ht="23.25" customHeight="1">
      <c r="A23" s="298"/>
      <c r="B23" s="297"/>
      <c r="C23" s="297"/>
      <c r="D23" s="297"/>
      <c r="E23" s="297"/>
      <c r="F23" s="297"/>
      <c r="G23" s="297"/>
      <c r="H23" s="297"/>
      <c r="I23" s="297"/>
      <c r="J23" s="194"/>
      <c r="K23" s="194"/>
      <c r="L23" s="297"/>
      <c r="M23" s="297"/>
      <c r="N23" s="297"/>
      <c r="O23" s="297"/>
      <c r="P23" s="297"/>
      <c r="Q23" s="297"/>
      <c r="R23" s="297"/>
      <c r="S23" s="297"/>
      <c r="T23" s="301"/>
      <c r="U23" s="195"/>
    </row>
    <row r="24" spans="1:21" ht="23.25" customHeight="1">
      <c r="A24" s="298"/>
      <c r="B24" s="297"/>
      <c r="C24" s="297"/>
      <c r="D24" s="297"/>
      <c r="E24" s="297"/>
      <c r="F24" s="297"/>
      <c r="G24" s="297"/>
      <c r="H24" s="297"/>
      <c r="I24" s="297"/>
      <c r="J24" s="194"/>
      <c r="K24" s="194"/>
      <c r="L24" s="297"/>
      <c r="M24" s="297"/>
      <c r="N24" s="297"/>
      <c r="O24" s="297"/>
      <c r="P24" s="297"/>
      <c r="Q24" s="297"/>
      <c r="R24" s="297"/>
      <c r="S24" s="297"/>
      <c r="T24" s="301"/>
      <c r="U24" s="195"/>
    </row>
    <row r="25" spans="1:21" ht="23.25" customHeight="1">
      <c r="A25" s="298"/>
      <c r="B25" s="299"/>
      <c r="C25" s="299"/>
      <c r="D25" s="299"/>
      <c r="E25" s="299"/>
      <c r="F25" s="299"/>
      <c r="G25" s="299"/>
      <c r="H25" s="299"/>
      <c r="I25" s="299"/>
      <c r="J25" s="194"/>
      <c r="K25" s="194"/>
      <c r="L25" s="297"/>
      <c r="M25" s="297"/>
      <c r="N25" s="297"/>
      <c r="O25" s="297"/>
      <c r="P25" s="297"/>
      <c r="Q25" s="297"/>
      <c r="R25" s="297"/>
      <c r="S25" s="297"/>
      <c r="T25" s="301"/>
      <c r="U25" s="195"/>
    </row>
    <row r="26" spans="1:21" ht="23.25" customHeight="1">
      <c r="A26" s="300"/>
      <c r="B26" s="300"/>
      <c r="C26" s="300"/>
      <c r="D26" s="300"/>
      <c r="E26" s="300"/>
      <c r="F26" s="300"/>
      <c r="G26" s="300"/>
      <c r="H26" s="300"/>
      <c r="I26" s="300"/>
      <c r="J26" s="194"/>
      <c r="K26" s="194"/>
      <c r="L26" s="297"/>
      <c r="M26" s="297"/>
      <c r="N26" s="297"/>
      <c r="O26" s="297"/>
      <c r="P26" s="297"/>
      <c r="Q26" s="297"/>
      <c r="R26" s="297"/>
      <c r="S26" s="297"/>
      <c r="T26" s="301"/>
      <c r="U26" s="195"/>
    </row>
    <row r="27" spans="1:21" ht="23.25" customHeight="1">
      <c r="A27" s="298"/>
      <c r="B27" s="299"/>
      <c r="C27" s="299"/>
      <c r="D27" s="299"/>
      <c r="E27" s="299"/>
      <c r="F27" s="299"/>
      <c r="G27" s="299"/>
      <c r="H27" s="299"/>
      <c r="I27" s="299"/>
      <c r="J27" s="194"/>
      <c r="K27" s="194"/>
      <c r="L27" s="297"/>
      <c r="M27" s="297"/>
      <c r="N27" s="297"/>
      <c r="O27" s="297"/>
      <c r="P27" s="297"/>
      <c r="Q27" s="297"/>
      <c r="R27" s="297"/>
      <c r="S27" s="297"/>
      <c r="T27" s="301"/>
      <c r="U27" s="195"/>
    </row>
    <row r="28" spans="1:21" ht="21" customHeight="1">
      <c r="A28" s="52" t="s">
        <v>21</v>
      </c>
      <c r="B28" s="428">
        <v>60</v>
      </c>
      <c r="C28" s="428">
        <v>4</v>
      </c>
      <c r="D28" s="428">
        <v>57</v>
      </c>
      <c r="E28" s="428">
        <v>5</v>
      </c>
      <c r="F28" s="428">
        <v>51</v>
      </c>
      <c r="G28" s="428">
        <v>2</v>
      </c>
      <c r="H28" s="428">
        <v>38</v>
      </c>
      <c r="I28" s="428">
        <v>0</v>
      </c>
      <c r="J28" s="428">
        <v>206</v>
      </c>
      <c r="K28" s="428">
        <v>11</v>
      </c>
      <c r="L28" s="428">
        <v>4</v>
      </c>
      <c r="M28" s="428">
        <v>2</v>
      </c>
      <c r="N28" s="428">
        <v>146</v>
      </c>
      <c r="O28" s="428">
        <v>6</v>
      </c>
      <c r="P28" s="428">
        <v>43</v>
      </c>
      <c r="Q28" s="428">
        <v>0</v>
      </c>
      <c r="R28" s="428">
        <v>45</v>
      </c>
      <c r="S28" s="428">
        <v>0</v>
      </c>
      <c r="T28" s="428">
        <v>23</v>
      </c>
      <c r="U28" s="21"/>
    </row>
    <row r="30" ht="12.75" hidden="1"/>
    <row r="31" spans="1:3" ht="12.75" hidden="1">
      <c r="A31" s="265" t="s">
        <v>281</v>
      </c>
      <c r="C31">
        <v>211</v>
      </c>
    </row>
    <row r="32" ht="12.75" hidden="1"/>
    <row r="33" ht="12.75" hidden="1"/>
    <row r="34" spans="1:3" ht="12.75" hidden="1">
      <c r="A34" s="265" t="s">
        <v>283</v>
      </c>
      <c r="C34">
        <v>8</v>
      </c>
    </row>
    <row r="35" ht="12.75" hidden="1"/>
    <row r="36" spans="1:3" ht="12.75" hidden="1">
      <c r="A36" t="s">
        <v>294</v>
      </c>
      <c r="C36">
        <v>23</v>
      </c>
    </row>
    <row r="37" ht="12.75" hidden="1"/>
    <row r="38" ht="12.75" hidden="1"/>
    <row r="39" spans="1:3" ht="12.75" hidden="1">
      <c r="A39" t="s">
        <v>293</v>
      </c>
      <c r="C39">
        <v>43</v>
      </c>
    </row>
    <row r="40" ht="12.75" hidden="1"/>
    <row r="41" ht="12.75" hidden="1"/>
    <row r="42" ht="12.75" hidden="1"/>
    <row r="43" ht="12.75" hidden="1"/>
  </sheetData>
  <sheetProtection/>
  <printOptions horizontalCentered="1" verticalCentered="1"/>
  <pageMargins left="0.46" right="0.54" top="0.45" bottom="3.98" header="0.21" footer="0.46"/>
  <pageSetup firstPageNumber="1" useFirstPageNumber="1" fitToHeight="14" horizontalDpi="600" verticalDpi="600" orientation="portrait" scale="66" r:id="rId2"/>
  <headerFooter alignWithMargins="0">
    <oddFooter>&amp;C&amp;12 1</oddFooter>
  </headerFooter>
  <drawing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2:BT49"/>
  <sheetViews>
    <sheetView showGridLines="0" view="pageBreakPreview" zoomScale="70" zoomScaleSheetLayoutView="70" zoomScalePageLayoutView="80" workbookViewId="0" topLeftCell="A34">
      <selection activeCell="C80" sqref="C80"/>
    </sheetView>
  </sheetViews>
  <sheetFormatPr defaultColWidth="11.421875" defaultRowHeight="12.75"/>
  <cols>
    <col min="1" max="1" width="9.8515625" style="69" customWidth="1"/>
    <col min="2" max="2" width="13.57421875" style="69" customWidth="1"/>
    <col min="3" max="3" width="50.140625" style="69" customWidth="1"/>
    <col min="4" max="4" width="18.421875" style="69" customWidth="1"/>
    <col min="5" max="5" width="13.421875" style="69" customWidth="1"/>
    <col min="6" max="6" width="12.00390625" style="69" customWidth="1"/>
    <col min="7" max="7" width="10.57421875" style="69" customWidth="1"/>
    <col min="8" max="8" width="13.140625" style="69" customWidth="1"/>
    <col min="9" max="16384" width="11.421875" style="69" customWidth="1"/>
  </cols>
  <sheetData>
    <row r="2" spans="1:8" ht="23.25" customHeight="1">
      <c r="A2" s="173" t="s">
        <v>22</v>
      </c>
      <c r="B2" s="173"/>
      <c r="C2" s="174"/>
      <c r="D2" s="174"/>
      <c r="E2" s="174"/>
      <c r="F2" s="174"/>
      <c r="G2" s="174"/>
      <c r="H2" s="174"/>
    </row>
    <row r="3" spans="1:6" ht="25.5" customHeight="1">
      <c r="A3" s="173"/>
      <c r="B3" s="173"/>
      <c r="C3" s="175"/>
      <c r="D3" s="175"/>
      <c r="E3" s="175"/>
      <c r="F3" s="174"/>
    </row>
    <row r="4" spans="1:8" ht="21.75" customHeight="1">
      <c r="A4" s="176" t="s">
        <v>113</v>
      </c>
      <c r="B4" s="176"/>
      <c r="C4" s="175"/>
      <c r="D4" s="175"/>
      <c r="E4" s="175"/>
      <c r="F4" s="174"/>
      <c r="G4" s="174"/>
      <c r="H4" s="174"/>
    </row>
    <row r="5" spans="1:8" ht="24" customHeight="1">
      <c r="A5" s="176" t="s">
        <v>114</v>
      </c>
      <c r="B5" s="176"/>
      <c r="C5" s="175"/>
      <c r="D5" s="175"/>
      <c r="E5" s="175"/>
      <c r="F5" s="174"/>
      <c r="G5" s="520"/>
      <c r="H5" s="521"/>
    </row>
    <row r="6" spans="1:8" s="361" customFormat="1" ht="38.25" customHeight="1">
      <c r="A6" s="447" t="s">
        <v>362</v>
      </c>
      <c r="B6" s="385"/>
      <c r="C6" s="386"/>
      <c r="D6" s="387"/>
      <c r="E6" s="358"/>
      <c r="F6" s="388" t="s">
        <v>743</v>
      </c>
      <c r="G6" s="386"/>
      <c r="H6" s="389"/>
    </row>
    <row r="7" spans="1:17" s="361" customFormat="1" ht="12" customHeight="1">
      <c r="A7" s="390"/>
      <c r="B7" s="390"/>
      <c r="C7" s="390"/>
      <c r="D7" s="390"/>
      <c r="E7" s="390"/>
      <c r="F7" s="390"/>
      <c r="G7" s="390"/>
      <c r="H7" s="391"/>
      <c r="Q7" s="361" t="s">
        <v>364</v>
      </c>
    </row>
    <row r="8" spans="1:8" s="361" customFormat="1" ht="27" customHeight="1">
      <c r="A8" s="384" t="s">
        <v>402</v>
      </c>
      <c r="B8" s="359"/>
      <c r="C8" s="386"/>
      <c r="D8" s="387"/>
      <c r="E8" s="386"/>
      <c r="F8" s="386"/>
      <c r="G8" s="522" t="s">
        <v>249</v>
      </c>
      <c r="H8" s="523"/>
    </row>
    <row r="9" spans="1:8" ht="12" customHeight="1">
      <c r="A9" s="177"/>
      <c r="B9" s="177"/>
      <c r="C9" s="178"/>
      <c r="D9" s="178"/>
      <c r="E9" s="178"/>
      <c r="F9" s="178"/>
      <c r="G9" s="178"/>
      <c r="H9" s="179"/>
    </row>
    <row r="10" spans="1:8" ht="66.75" customHeight="1">
      <c r="A10" s="131" t="s">
        <v>74</v>
      </c>
      <c r="B10" s="131" t="s">
        <v>115</v>
      </c>
      <c r="C10" s="131" t="s">
        <v>116</v>
      </c>
      <c r="D10" s="131" t="s">
        <v>117</v>
      </c>
      <c r="E10" s="131" t="s">
        <v>118</v>
      </c>
      <c r="F10" s="131" t="s">
        <v>119</v>
      </c>
      <c r="G10" s="131" t="s">
        <v>120</v>
      </c>
      <c r="H10" s="131" t="s">
        <v>121</v>
      </c>
    </row>
    <row r="11" spans="1:8" ht="35.25" customHeight="1">
      <c r="A11" s="348">
        <v>1</v>
      </c>
      <c r="B11" s="349" t="s">
        <v>361</v>
      </c>
      <c r="C11" s="454" t="s">
        <v>667</v>
      </c>
      <c r="D11" s="455" t="s">
        <v>397</v>
      </c>
      <c r="E11" s="467">
        <v>12</v>
      </c>
      <c r="F11" s="467">
        <v>10</v>
      </c>
      <c r="G11" s="445">
        <v>2</v>
      </c>
      <c r="H11" s="468">
        <v>4</v>
      </c>
    </row>
    <row r="12" spans="1:8" ht="35.25" customHeight="1">
      <c r="A12" s="348">
        <v>2</v>
      </c>
      <c r="B12" s="349" t="s">
        <v>361</v>
      </c>
      <c r="C12" s="454" t="s">
        <v>668</v>
      </c>
      <c r="D12" s="455" t="s">
        <v>397</v>
      </c>
      <c r="E12" s="467">
        <v>9</v>
      </c>
      <c r="F12" s="467">
        <v>7</v>
      </c>
      <c r="G12" s="445">
        <v>2</v>
      </c>
      <c r="H12" s="468">
        <v>4</v>
      </c>
    </row>
    <row r="13" spans="1:8" ht="35.25" customHeight="1">
      <c r="A13" s="348">
        <v>3</v>
      </c>
      <c r="B13" s="349" t="s">
        <v>361</v>
      </c>
      <c r="C13" s="469" t="s">
        <v>669</v>
      </c>
      <c r="D13" s="455" t="s">
        <v>397</v>
      </c>
      <c r="E13" s="467">
        <v>228</v>
      </c>
      <c r="F13" s="467">
        <v>228</v>
      </c>
      <c r="G13" s="445">
        <v>3</v>
      </c>
      <c r="H13" s="468">
        <v>3</v>
      </c>
    </row>
    <row r="14" spans="1:8" ht="35.25" customHeight="1">
      <c r="A14" s="348">
        <v>4</v>
      </c>
      <c r="B14" s="349" t="s">
        <v>361</v>
      </c>
      <c r="C14" s="454" t="s">
        <v>670</v>
      </c>
      <c r="D14" s="455" t="s">
        <v>397</v>
      </c>
      <c r="E14" s="467">
        <v>1165</v>
      </c>
      <c r="F14" s="467">
        <v>906</v>
      </c>
      <c r="G14" s="445">
        <v>5</v>
      </c>
      <c r="H14" s="468">
        <v>10</v>
      </c>
    </row>
    <row r="15" spans="1:8" ht="35.25" customHeight="1">
      <c r="A15" s="348">
        <v>5</v>
      </c>
      <c r="B15" s="349" t="s">
        <v>361</v>
      </c>
      <c r="C15" s="469" t="s">
        <v>671</v>
      </c>
      <c r="D15" s="455" t="s">
        <v>397</v>
      </c>
      <c r="E15" s="467">
        <v>23</v>
      </c>
      <c r="F15" s="467">
        <v>8</v>
      </c>
      <c r="G15" s="445">
        <v>1</v>
      </c>
      <c r="H15" s="468">
        <v>2</v>
      </c>
    </row>
    <row r="16" spans="1:8" ht="35.25" customHeight="1">
      <c r="A16" s="348">
        <v>6</v>
      </c>
      <c r="B16" s="349" t="s">
        <v>361</v>
      </c>
      <c r="C16" s="454" t="s">
        <v>672</v>
      </c>
      <c r="D16" s="455" t="s">
        <v>397</v>
      </c>
      <c r="E16" s="467">
        <v>9</v>
      </c>
      <c r="F16" s="467">
        <v>4</v>
      </c>
      <c r="G16" s="445">
        <v>1</v>
      </c>
      <c r="H16" s="468">
        <v>6</v>
      </c>
    </row>
    <row r="17" spans="1:8" ht="35.25" customHeight="1">
      <c r="A17" s="348">
        <v>7</v>
      </c>
      <c r="B17" s="349" t="s">
        <v>361</v>
      </c>
      <c r="C17" s="454" t="s">
        <v>673</v>
      </c>
      <c r="D17" s="455" t="s">
        <v>397</v>
      </c>
      <c r="E17" s="467">
        <v>3</v>
      </c>
      <c r="F17" s="467">
        <v>3</v>
      </c>
      <c r="G17" s="445">
        <v>1</v>
      </c>
      <c r="H17" s="468">
        <v>5</v>
      </c>
    </row>
    <row r="18" spans="1:8" ht="35.25" customHeight="1">
      <c r="A18" s="348">
        <v>8</v>
      </c>
      <c r="B18" s="349" t="s">
        <v>361</v>
      </c>
      <c r="C18" s="454" t="s">
        <v>674</v>
      </c>
      <c r="D18" s="455" t="s">
        <v>397</v>
      </c>
      <c r="E18" s="467">
        <v>8</v>
      </c>
      <c r="F18" s="467">
        <v>7</v>
      </c>
      <c r="G18" s="445">
        <v>1</v>
      </c>
      <c r="H18" s="468">
        <v>6</v>
      </c>
    </row>
    <row r="19" spans="1:8" ht="35.25" customHeight="1">
      <c r="A19" s="348">
        <v>9</v>
      </c>
      <c r="B19" s="349" t="s">
        <v>697</v>
      </c>
      <c r="C19" s="454" t="s">
        <v>675</v>
      </c>
      <c r="D19" s="455" t="s">
        <v>397</v>
      </c>
      <c r="E19" s="467">
        <v>25</v>
      </c>
      <c r="F19" s="467">
        <v>15</v>
      </c>
      <c r="G19" s="445">
        <v>1</v>
      </c>
      <c r="H19" s="468">
        <v>3</v>
      </c>
    </row>
    <row r="20" spans="1:8" ht="35.25" customHeight="1">
      <c r="A20" s="348">
        <v>10</v>
      </c>
      <c r="B20" s="349" t="s">
        <v>361</v>
      </c>
      <c r="C20" s="454" t="s">
        <v>676</v>
      </c>
      <c r="D20" s="455" t="s">
        <v>397</v>
      </c>
      <c r="E20" s="467">
        <v>8</v>
      </c>
      <c r="F20" s="467">
        <v>6</v>
      </c>
      <c r="G20" s="445">
        <v>2</v>
      </c>
      <c r="H20" s="468">
        <v>1.5</v>
      </c>
    </row>
    <row r="21" spans="1:8" ht="35.25" customHeight="1">
      <c r="A21" s="348">
        <v>11</v>
      </c>
      <c r="B21" s="349" t="s">
        <v>361</v>
      </c>
      <c r="C21" s="454" t="s">
        <v>677</v>
      </c>
      <c r="D21" s="455" t="s">
        <v>397</v>
      </c>
      <c r="E21" s="467">
        <v>10</v>
      </c>
      <c r="F21" s="467">
        <v>9</v>
      </c>
      <c r="G21" s="445">
        <v>2</v>
      </c>
      <c r="H21" s="468">
        <v>1.5</v>
      </c>
    </row>
    <row r="22" spans="1:8" ht="35.25" customHeight="1">
      <c r="A22" s="348">
        <v>12</v>
      </c>
      <c r="B22" s="349" t="s">
        <v>361</v>
      </c>
      <c r="C22" s="454" t="s">
        <v>678</v>
      </c>
      <c r="D22" s="455" t="s">
        <v>397</v>
      </c>
      <c r="E22" s="467">
        <v>10</v>
      </c>
      <c r="F22" s="467">
        <v>7</v>
      </c>
      <c r="G22" s="456">
        <v>2</v>
      </c>
      <c r="H22" s="468">
        <v>1.5</v>
      </c>
    </row>
    <row r="23" spans="1:8" ht="35.25" customHeight="1">
      <c r="A23" s="348">
        <v>13</v>
      </c>
      <c r="B23" s="349" t="s">
        <v>361</v>
      </c>
      <c r="C23" s="454" t="s">
        <v>679</v>
      </c>
      <c r="D23" s="455" t="s">
        <v>397</v>
      </c>
      <c r="E23" s="467">
        <v>17</v>
      </c>
      <c r="F23" s="467">
        <v>11</v>
      </c>
      <c r="G23" s="445">
        <v>2</v>
      </c>
      <c r="H23" s="468">
        <v>1.5</v>
      </c>
    </row>
    <row r="24" spans="1:8" ht="35.25" customHeight="1">
      <c r="A24" s="348">
        <v>14</v>
      </c>
      <c r="B24" s="349" t="s">
        <v>361</v>
      </c>
      <c r="C24" s="454" t="s">
        <v>680</v>
      </c>
      <c r="D24" s="455" t="s">
        <v>397</v>
      </c>
      <c r="E24" s="467">
        <v>17</v>
      </c>
      <c r="F24" s="467">
        <v>15</v>
      </c>
      <c r="G24" s="445">
        <v>2</v>
      </c>
      <c r="H24" s="468">
        <v>1.5</v>
      </c>
    </row>
    <row r="25" spans="1:8" ht="35.25" customHeight="1">
      <c r="A25" s="348">
        <v>15</v>
      </c>
      <c r="B25" s="349" t="s">
        <v>361</v>
      </c>
      <c r="C25" s="469" t="s">
        <v>681</v>
      </c>
      <c r="D25" s="455" t="s">
        <v>397</v>
      </c>
      <c r="E25" s="467">
        <v>20</v>
      </c>
      <c r="F25" s="467">
        <v>13</v>
      </c>
      <c r="G25" s="445">
        <v>2</v>
      </c>
      <c r="H25" s="468">
        <v>1.5</v>
      </c>
    </row>
    <row r="26" spans="1:8" ht="35.25" customHeight="1">
      <c r="A26" s="348">
        <v>16</v>
      </c>
      <c r="B26" s="349" t="s">
        <v>361</v>
      </c>
      <c r="C26" s="454" t="s">
        <v>682</v>
      </c>
      <c r="D26" s="455" t="s">
        <v>397</v>
      </c>
      <c r="E26" s="467">
        <v>16</v>
      </c>
      <c r="F26" s="467">
        <v>11</v>
      </c>
      <c r="G26" s="445">
        <v>2</v>
      </c>
      <c r="H26" s="468">
        <v>1.5</v>
      </c>
    </row>
    <row r="27" spans="1:8" ht="35.25" customHeight="1">
      <c r="A27" s="348">
        <v>17</v>
      </c>
      <c r="B27" s="349" t="s">
        <v>361</v>
      </c>
      <c r="C27" s="454" t="s">
        <v>683</v>
      </c>
      <c r="D27" s="455" t="s">
        <v>397</v>
      </c>
      <c r="E27" s="467">
        <v>22</v>
      </c>
      <c r="F27" s="467">
        <v>20</v>
      </c>
      <c r="G27" s="445">
        <v>2</v>
      </c>
      <c r="H27" s="468">
        <v>1.5</v>
      </c>
    </row>
    <row r="28" spans="1:8" ht="35.25" customHeight="1">
      <c r="A28" s="348">
        <v>18</v>
      </c>
      <c r="B28" s="349" t="s">
        <v>361</v>
      </c>
      <c r="C28" s="454" t="s">
        <v>684</v>
      </c>
      <c r="D28" s="455" t="s">
        <v>397</v>
      </c>
      <c r="E28" s="467">
        <v>18</v>
      </c>
      <c r="F28" s="467">
        <v>14</v>
      </c>
      <c r="G28" s="445">
        <v>2</v>
      </c>
      <c r="H28" s="468">
        <v>1.5</v>
      </c>
    </row>
    <row r="29" spans="1:8" ht="35.25" customHeight="1">
      <c r="A29" s="348">
        <v>19</v>
      </c>
      <c r="B29" s="349" t="s">
        <v>361</v>
      </c>
      <c r="C29" s="469" t="s">
        <v>685</v>
      </c>
      <c r="D29" s="455" t="s">
        <v>397</v>
      </c>
      <c r="E29" s="467">
        <v>21</v>
      </c>
      <c r="F29" s="467">
        <v>17</v>
      </c>
      <c r="G29" s="445">
        <v>2</v>
      </c>
      <c r="H29" s="468">
        <v>1.5</v>
      </c>
    </row>
    <row r="30" spans="1:8" ht="35.25" customHeight="1">
      <c r="A30" s="348">
        <v>20</v>
      </c>
      <c r="B30" s="349" t="s">
        <v>361</v>
      </c>
      <c r="C30" s="317" t="s">
        <v>686</v>
      </c>
      <c r="D30" s="455" t="s">
        <v>397</v>
      </c>
      <c r="E30" s="467">
        <v>17</v>
      </c>
      <c r="F30" s="467">
        <v>15</v>
      </c>
      <c r="G30" s="316">
        <v>2</v>
      </c>
      <c r="H30" s="468">
        <v>1.5</v>
      </c>
    </row>
    <row r="31" spans="1:8" ht="35.25" customHeight="1">
      <c r="A31" s="348">
        <v>21</v>
      </c>
      <c r="B31" s="349" t="s">
        <v>361</v>
      </c>
      <c r="C31" s="317" t="s">
        <v>687</v>
      </c>
      <c r="D31" s="455" t="s">
        <v>397</v>
      </c>
      <c r="E31" s="467">
        <v>23</v>
      </c>
      <c r="F31" s="467">
        <v>17</v>
      </c>
      <c r="G31" s="316">
        <v>2</v>
      </c>
      <c r="H31" s="468">
        <v>1.5</v>
      </c>
    </row>
    <row r="32" spans="1:8" ht="35.25" customHeight="1">
      <c r="A32" s="348">
        <v>22</v>
      </c>
      <c r="B32" s="349" t="s">
        <v>361</v>
      </c>
      <c r="C32" s="317" t="s">
        <v>688</v>
      </c>
      <c r="D32" s="455" t="s">
        <v>397</v>
      </c>
      <c r="E32" s="467">
        <v>6</v>
      </c>
      <c r="F32" s="467">
        <v>6</v>
      </c>
      <c r="G32" s="316">
        <v>1</v>
      </c>
      <c r="H32" s="468">
        <v>5</v>
      </c>
    </row>
    <row r="33" spans="1:8" ht="35.25" customHeight="1">
      <c r="A33" s="348">
        <v>23</v>
      </c>
      <c r="B33" s="349" t="s">
        <v>361</v>
      </c>
      <c r="C33" s="317" t="s">
        <v>401</v>
      </c>
      <c r="D33" s="455" t="s">
        <v>397</v>
      </c>
      <c r="E33" s="467">
        <v>52</v>
      </c>
      <c r="F33" s="467">
        <v>51</v>
      </c>
      <c r="G33" s="316">
        <v>1</v>
      </c>
      <c r="H33" s="468">
        <v>2</v>
      </c>
    </row>
    <row r="34" spans="1:8" ht="35.25" customHeight="1">
      <c r="A34" s="348">
        <v>24</v>
      </c>
      <c r="B34" s="349" t="s">
        <v>361</v>
      </c>
      <c r="C34" s="317" t="s">
        <v>689</v>
      </c>
      <c r="D34" s="455" t="s">
        <v>397</v>
      </c>
      <c r="E34" s="467">
        <v>14</v>
      </c>
      <c r="F34" s="467">
        <v>14</v>
      </c>
      <c r="G34" s="316">
        <v>1</v>
      </c>
      <c r="H34" s="468">
        <v>5</v>
      </c>
    </row>
    <row r="35" spans="1:8" ht="35.25" customHeight="1">
      <c r="A35" s="348">
        <v>25</v>
      </c>
      <c r="B35" s="349" t="s">
        <v>361</v>
      </c>
      <c r="C35" s="317" t="s">
        <v>690</v>
      </c>
      <c r="D35" s="455" t="s">
        <v>397</v>
      </c>
      <c r="E35" s="467">
        <v>1</v>
      </c>
      <c r="F35" s="467">
        <v>1</v>
      </c>
      <c r="G35" s="316">
        <v>1</v>
      </c>
      <c r="H35" s="468">
        <v>6</v>
      </c>
    </row>
    <row r="36" spans="1:8" ht="35.25" customHeight="1">
      <c r="A36" s="348">
        <v>26</v>
      </c>
      <c r="B36" s="349" t="s">
        <v>361</v>
      </c>
      <c r="C36" s="317" t="s">
        <v>691</v>
      </c>
      <c r="D36" s="455" t="s">
        <v>397</v>
      </c>
      <c r="E36" s="467">
        <v>3</v>
      </c>
      <c r="F36" s="467">
        <v>2</v>
      </c>
      <c r="G36" s="316">
        <v>1</v>
      </c>
      <c r="H36" s="468">
        <v>5</v>
      </c>
    </row>
    <row r="37" spans="1:8" ht="35.25" customHeight="1">
      <c r="A37" s="348">
        <v>27</v>
      </c>
      <c r="B37" s="349" t="s">
        <v>361</v>
      </c>
      <c r="C37" s="317" t="s">
        <v>692</v>
      </c>
      <c r="D37" s="455" t="s">
        <v>397</v>
      </c>
      <c r="E37" s="467">
        <v>2</v>
      </c>
      <c r="F37" s="467">
        <v>2</v>
      </c>
      <c r="G37" s="316">
        <v>1</v>
      </c>
      <c r="H37" s="468">
        <v>5</v>
      </c>
    </row>
    <row r="38" spans="1:8" ht="35.25" customHeight="1">
      <c r="A38" s="348">
        <v>28</v>
      </c>
      <c r="B38" s="349" t="s">
        <v>697</v>
      </c>
      <c r="C38" s="317" t="s">
        <v>693</v>
      </c>
      <c r="D38" s="455" t="s">
        <v>397</v>
      </c>
      <c r="E38" s="467">
        <v>18</v>
      </c>
      <c r="F38" s="467">
        <v>13</v>
      </c>
      <c r="G38" s="316">
        <v>1</v>
      </c>
      <c r="H38" s="468">
        <v>3</v>
      </c>
    </row>
    <row r="39" spans="1:8" ht="35.25" customHeight="1">
      <c r="A39" s="348">
        <v>29</v>
      </c>
      <c r="B39" s="349" t="s">
        <v>361</v>
      </c>
      <c r="C39" s="317" t="s">
        <v>694</v>
      </c>
      <c r="D39" s="455" t="s">
        <v>397</v>
      </c>
      <c r="E39" s="467">
        <v>3</v>
      </c>
      <c r="F39" s="467">
        <v>3</v>
      </c>
      <c r="G39" s="316">
        <v>1</v>
      </c>
      <c r="H39" s="468">
        <v>5</v>
      </c>
    </row>
    <row r="40" spans="1:8" ht="35.25" customHeight="1">
      <c r="A40" s="348">
        <v>30</v>
      </c>
      <c r="B40" s="349" t="s">
        <v>697</v>
      </c>
      <c r="C40" s="317" t="s">
        <v>695</v>
      </c>
      <c r="D40" s="455" t="s">
        <v>397</v>
      </c>
      <c r="E40" s="467">
        <v>20</v>
      </c>
      <c r="F40" s="467">
        <v>16</v>
      </c>
      <c r="G40" s="316">
        <v>1</v>
      </c>
      <c r="H40" s="468">
        <v>3</v>
      </c>
    </row>
    <row r="41" spans="1:8" ht="35.25" customHeight="1">
      <c r="A41" s="348">
        <v>31</v>
      </c>
      <c r="B41" s="316" t="s">
        <v>697</v>
      </c>
      <c r="C41" s="317" t="s">
        <v>696</v>
      </c>
      <c r="D41" s="318" t="s">
        <v>397</v>
      </c>
      <c r="E41" s="319">
        <v>22</v>
      </c>
      <c r="F41" s="320">
        <v>11</v>
      </c>
      <c r="G41" s="316">
        <v>1</v>
      </c>
      <c r="H41" s="316">
        <v>3</v>
      </c>
    </row>
    <row r="42" spans="1:8" ht="36.75" customHeight="1">
      <c r="A42" s="321"/>
      <c r="B42" s="321"/>
      <c r="C42" s="321"/>
      <c r="D42" s="321"/>
      <c r="E42" s="321"/>
      <c r="F42" s="321"/>
      <c r="G42" s="321"/>
      <c r="H42" s="321"/>
    </row>
    <row r="43" spans="1:8" ht="36.75" customHeight="1">
      <c r="A43" s="180" t="s">
        <v>31</v>
      </c>
      <c r="B43" s="180"/>
      <c r="C43" s="181"/>
      <c r="D43" s="181"/>
      <c r="E43" s="212">
        <f>SUM(E11:E42)</f>
        <v>1822</v>
      </c>
      <c r="F43" s="212">
        <f>SUM(F11:F42)</f>
        <v>1462</v>
      </c>
      <c r="G43" s="212">
        <f>SUM(G11:G42)</f>
        <v>51</v>
      </c>
      <c r="H43" s="212">
        <f>SUM(H11:H42)</f>
        <v>103</v>
      </c>
    </row>
    <row r="46" ht="12.75" hidden="1"/>
    <row r="47" ht="12.75" hidden="1"/>
    <row r="48" ht="12.75" hidden="1"/>
    <row r="49" spans="1:72" s="139" customFormat="1" ht="13.5" hidden="1">
      <c r="A49" s="139" t="s">
        <v>287</v>
      </c>
      <c r="B49" s="139">
        <f>COUNTA(A11:A41)</f>
        <v>31</v>
      </c>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row>
    <row r="50" ht="12.75" hidden="1"/>
    <row r="51" ht="12.75" hidden="1"/>
    <row r="52" ht="12.75" hidden="1"/>
    <row r="53" ht="12.75" hidden="1"/>
  </sheetData>
  <sheetProtection/>
  <mergeCells count="2">
    <mergeCell ref="G5:H5"/>
    <mergeCell ref="G8:H8"/>
  </mergeCells>
  <printOptions horizontalCentered="1"/>
  <pageMargins left="0.9055118110236221" right="0.5905511811023623" top="0.7874015748031497" bottom="0.7480314960629921" header="0.5118110236220472" footer="0.5118110236220472"/>
  <pageSetup firstPageNumber="21" useFirstPageNumber="1" fitToHeight="0" fitToWidth="1" horizontalDpi="600" verticalDpi="600" orientation="portrait" scale="64" r:id="rId2"/>
  <headerFooter alignWithMargins="0">
    <oddFooter>&amp;C&amp;12&amp;P</oddFooter>
  </headerFooter>
  <drawing r:id="rId1"/>
</worksheet>
</file>

<file path=xl/worksheets/sheet11.xml><?xml version="1.0" encoding="utf-8"?>
<worksheet xmlns="http://schemas.openxmlformats.org/spreadsheetml/2006/main" xmlns:r="http://schemas.openxmlformats.org/officeDocument/2006/relationships">
  <sheetPr>
    <tabColor rgb="FF92D050"/>
  </sheetPr>
  <dimension ref="A1:BU54"/>
  <sheetViews>
    <sheetView showGridLines="0" view="pageBreakPreview" zoomScaleSheetLayoutView="100" zoomScalePageLayoutView="55" workbookViewId="0" topLeftCell="A1">
      <selection activeCell="E78" sqref="D78:E78"/>
    </sheetView>
  </sheetViews>
  <sheetFormatPr defaultColWidth="11.421875" defaultRowHeight="12.75"/>
  <cols>
    <col min="1" max="1" width="7.8515625" style="139" customWidth="1"/>
    <col min="2" max="2" width="39.8515625" style="139" customWidth="1"/>
    <col min="3" max="3" width="24.00390625" style="139" customWidth="1"/>
    <col min="4" max="4" width="15.57421875" style="139" customWidth="1"/>
    <col min="5" max="5" width="11.28125" style="139" customWidth="1"/>
    <col min="6" max="6" width="11.28125" style="139" hidden="1" customWidth="1"/>
    <col min="7" max="7" width="23.28125" style="139" customWidth="1"/>
    <col min="8" max="8" width="6.8515625" style="139" customWidth="1"/>
    <col min="9" max="9" width="16.28125" style="139" customWidth="1"/>
    <col min="10" max="10" width="10.8515625" style="139" customWidth="1"/>
    <col min="11" max="11" width="11.7109375" style="139" customWidth="1"/>
    <col min="12" max="12" width="11.57421875" style="139" customWidth="1"/>
    <col min="13" max="32" width="10.140625" style="139" customWidth="1"/>
    <col min="33" max="34" width="2.57421875" style="139" customWidth="1"/>
    <col min="35" max="36" width="2.140625" style="139" customWidth="1"/>
    <col min="37" max="37" width="0.85546875" style="139" customWidth="1"/>
    <col min="38" max="38" width="2.140625" style="139" customWidth="1"/>
    <col min="39" max="39" width="0.85546875" style="139" customWidth="1"/>
    <col min="40" max="43" width="2.140625" style="139" customWidth="1"/>
    <col min="44" max="44" width="0.85546875" style="139" customWidth="1"/>
    <col min="45" max="45" width="2.140625" style="139" customWidth="1"/>
    <col min="46" max="46" width="0.85546875" style="139" customWidth="1"/>
    <col min="47" max="71" width="2.140625" style="139" customWidth="1"/>
    <col min="72" max="95" width="2.00390625" style="139" customWidth="1"/>
    <col min="96" max="102" width="1.57421875" style="139" customWidth="1"/>
    <col min="103" max="16384" width="11.421875" style="139" customWidth="1"/>
  </cols>
  <sheetData>
    <row r="1" spans="1:13" ht="19.5">
      <c r="A1" s="524" t="s">
        <v>22</v>
      </c>
      <c r="B1" s="524"/>
      <c r="C1" s="524"/>
      <c r="D1" s="524"/>
      <c r="E1" s="524"/>
      <c r="F1" s="524"/>
      <c r="G1" s="524"/>
      <c r="H1" s="524"/>
      <c r="I1" s="524"/>
      <c r="J1" s="524"/>
      <c r="K1" s="524"/>
      <c r="L1" s="138"/>
      <c r="M1" s="138"/>
    </row>
    <row r="2" spans="1:13" ht="12.75" customHeight="1">
      <c r="A2" s="287"/>
      <c r="B2" s="292"/>
      <c r="C2" s="292"/>
      <c r="D2" s="292"/>
      <c r="E2" s="292"/>
      <c r="F2" s="292"/>
      <c r="G2" s="292"/>
      <c r="H2" s="292"/>
      <c r="I2" s="292"/>
      <c r="K2"/>
      <c r="L2" s="138"/>
      <c r="M2" s="138"/>
    </row>
    <row r="3" spans="1:13" ht="15.75">
      <c r="A3" s="525" t="s">
        <v>72</v>
      </c>
      <c r="B3" s="525"/>
      <c r="C3" s="525"/>
      <c r="D3" s="525"/>
      <c r="E3" s="525"/>
      <c r="F3" s="525"/>
      <c r="G3" s="525"/>
      <c r="H3" s="525"/>
      <c r="I3" s="525"/>
      <c r="J3" s="525"/>
      <c r="K3" s="525"/>
      <c r="L3" s="138"/>
      <c r="M3" s="138"/>
    </row>
    <row r="4" spans="1:13" ht="15.75">
      <c r="A4" s="525" t="s">
        <v>73</v>
      </c>
      <c r="B4" s="525"/>
      <c r="C4" s="525"/>
      <c r="D4" s="525"/>
      <c r="E4" s="525"/>
      <c r="F4" s="525"/>
      <c r="G4" s="525"/>
      <c r="H4" s="525"/>
      <c r="I4" s="525"/>
      <c r="J4" s="525"/>
      <c r="K4" s="525"/>
      <c r="L4" s="138"/>
      <c r="M4" s="138"/>
    </row>
    <row r="5" spans="1:13" ht="12.75" customHeight="1">
      <c r="A5" s="143"/>
      <c r="B5" s="143"/>
      <c r="C5" s="143"/>
      <c r="D5" s="143"/>
      <c r="E5" s="144"/>
      <c r="F5" s="144"/>
      <c r="G5" s="144"/>
      <c r="H5" s="143"/>
      <c r="I5" s="143"/>
      <c r="J5" s="293" t="s">
        <v>249</v>
      </c>
      <c r="K5" s="143"/>
      <c r="L5" s="143"/>
      <c r="M5" s="143"/>
    </row>
    <row r="6" spans="1:11" s="379" customFormat="1" ht="21.75" customHeight="1">
      <c r="A6" s="447" t="s">
        <v>362</v>
      </c>
      <c r="B6" s="376"/>
      <c r="C6" s="376"/>
      <c r="D6" s="376"/>
      <c r="E6" s="377"/>
      <c r="F6" s="377"/>
      <c r="G6" s="392"/>
      <c r="H6" s="377" t="s">
        <v>743</v>
      </c>
      <c r="I6" s="377"/>
      <c r="J6" s="376"/>
      <c r="K6" s="393"/>
    </row>
    <row r="7" spans="1:11" s="379" customFormat="1" ht="6.75" customHeight="1">
      <c r="A7" s="380"/>
      <c r="B7" s="376"/>
      <c r="C7" s="376"/>
      <c r="D7" s="394"/>
      <c r="E7" s="380"/>
      <c r="F7" s="380"/>
      <c r="G7" s="380"/>
      <c r="H7" s="376"/>
      <c r="I7" s="380"/>
      <c r="J7" s="376"/>
      <c r="K7" s="376"/>
    </row>
    <row r="8" spans="1:73" s="379" customFormat="1" ht="21.75" customHeight="1">
      <c r="A8" s="395" t="s">
        <v>402</v>
      </c>
      <c r="B8" s="376"/>
      <c r="C8" s="396"/>
      <c r="D8" s="396"/>
      <c r="E8" s="396"/>
      <c r="F8" s="396"/>
      <c r="G8" s="381"/>
      <c r="H8" s="376"/>
      <c r="I8" s="381"/>
      <c r="J8" s="376"/>
      <c r="K8" s="393"/>
      <c r="N8" s="383"/>
      <c r="O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3"/>
      <c r="AY8" s="383"/>
      <c r="AZ8" s="383"/>
      <c r="BA8" s="383"/>
      <c r="BB8" s="383"/>
      <c r="BC8" s="383"/>
      <c r="BD8" s="383"/>
      <c r="BE8" s="383"/>
      <c r="BF8" s="383"/>
      <c r="BG8" s="383"/>
      <c r="BH8" s="383"/>
      <c r="BI8" s="383"/>
      <c r="BJ8" s="383"/>
      <c r="BK8" s="383"/>
      <c r="BL8" s="383"/>
      <c r="BM8" s="383"/>
      <c r="BN8" s="383"/>
      <c r="BO8" s="383"/>
      <c r="BP8" s="383"/>
      <c r="BQ8" s="383"/>
      <c r="BR8" s="383"/>
      <c r="BS8" s="383"/>
      <c r="BT8" s="383"/>
      <c r="BU8" s="383"/>
    </row>
    <row r="9" spans="1:71" ht="6.75" customHeight="1">
      <c r="A9" s="143"/>
      <c r="B9" s="143"/>
      <c r="C9" s="143"/>
      <c r="D9" s="143"/>
      <c r="E9" s="143"/>
      <c r="F9" s="143"/>
      <c r="G9" s="143"/>
      <c r="H9" s="143"/>
      <c r="I9" s="143"/>
      <c r="J9" s="143"/>
      <c r="K9" s="143"/>
      <c r="L9" s="143"/>
      <c r="M9" s="143"/>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row>
    <row r="10" spans="1:70" ht="31.5" customHeight="1">
      <c r="A10" s="146" t="s">
        <v>74</v>
      </c>
      <c r="B10" s="146" t="s">
        <v>75</v>
      </c>
      <c r="C10" s="146" t="s">
        <v>76</v>
      </c>
      <c r="D10" s="146" t="s">
        <v>259</v>
      </c>
      <c r="E10" s="146" t="s">
        <v>77</v>
      </c>
      <c r="F10" s="213" t="s">
        <v>260</v>
      </c>
      <c r="G10" s="147" t="s">
        <v>78</v>
      </c>
      <c r="H10" s="146" t="s">
        <v>79</v>
      </c>
      <c r="I10" s="146" t="s">
        <v>80</v>
      </c>
      <c r="J10" s="146" t="s">
        <v>81</v>
      </c>
      <c r="K10" s="146" t="s">
        <v>82</v>
      </c>
      <c r="N10" s="145"/>
      <c r="O10" s="148"/>
      <c r="P10" s="149"/>
      <c r="Q10" s="145"/>
      <c r="R10" s="149"/>
      <c r="S10" s="145"/>
      <c r="T10" s="149"/>
      <c r="U10" s="145"/>
      <c r="V10" s="149"/>
      <c r="W10" s="145"/>
      <c r="X10" s="149"/>
      <c r="Y10" s="149"/>
      <c r="Z10" s="145"/>
      <c r="AA10" s="145"/>
      <c r="AB10" s="148"/>
      <c r="AC10" s="149"/>
      <c r="AD10" s="149"/>
      <c r="AE10" s="149"/>
      <c r="AF10" s="149"/>
      <c r="AG10" s="148"/>
      <c r="AH10" s="149"/>
      <c r="AI10" s="149"/>
      <c r="AJ10" s="149"/>
      <c r="AK10" s="145"/>
      <c r="AL10" s="148"/>
      <c r="AM10" s="150"/>
      <c r="AN10" s="148"/>
      <c r="AO10" s="149"/>
      <c r="AP10" s="149"/>
      <c r="AQ10" s="149"/>
      <c r="AR10" s="149"/>
      <c r="AS10" s="149"/>
      <c r="AT10" s="149"/>
      <c r="AU10" s="149"/>
      <c r="AV10" s="149"/>
      <c r="AW10" s="145"/>
      <c r="AX10" s="149"/>
      <c r="AY10" s="149"/>
      <c r="AZ10" s="149"/>
      <c r="BA10" s="145"/>
      <c r="BB10" s="149"/>
      <c r="BC10" s="149"/>
      <c r="BD10" s="149"/>
      <c r="BE10" s="149"/>
      <c r="BF10" s="145"/>
      <c r="BG10" s="149"/>
      <c r="BH10" s="149"/>
      <c r="BI10" s="149"/>
      <c r="BJ10" s="149"/>
      <c r="BK10" s="145"/>
      <c r="BL10" s="149"/>
      <c r="BM10" s="149"/>
      <c r="BN10" s="149"/>
      <c r="BO10" s="149"/>
      <c r="BP10" s="149"/>
      <c r="BQ10" s="149"/>
      <c r="BR10" s="148"/>
    </row>
    <row r="11" spans="1:71" ht="18" customHeight="1">
      <c r="A11" s="340"/>
      <c r="B11" s="457"/>
      <c r="C11" s="340"/>
      <c r="D11" s="340"/>
      <c r="E11" s="340"/>
      <c r="F11" s="340"/>
      <c r="G11" s="457"/>
      <c r="H11" s="340"/>
      <c r="I11" s="340"/>
      <c r="J11" s="340"/>
      <c r="K11" s="322"/>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row>
    <row r="12" spans="1:71" ht="38.25" customHeight="1">
      <c r="A12" s="485">
        <v>1</v>
      </c>
      <c r="B12" s="457" t="s">
        <v>734</v>
      </c>
      <c r="C12" s="485" t="s">
        <v>735</v>
      </c>
      <c r="D12" s="485">
        <v>45</v>
      </c>
      <c r="E12" s="485">
        <v>19</v>
      </c>
      <c r="F12" s="485">
        <v>1</v>
      </c>
      <c r="G12" s="457" t="s">
        <v>736</v>
      </c>
      <c r="H12" s="485">
        <v>4</v>
      </c>
      <c r="I12" s="485" t="s">
        <v>361</v>
      </c>
      <c r="J12" s="485" t="s">
        <v>737</v>
      </c>
      <c r="K12" s="322"/>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row>
    <row r="13" spans="1:71" ht="38.25" customHeight="1">
      <c r="A13" s="485">
        <v>2</v>
      </c>
      <c r="B13" s="457" t="s">
        <v>734</v>
      </c>
      <c r="C13" s="485" t="s">
        <v>735</v>
      </c>
      <c r="D13" s="485">
        <v>42</v>
      </c>
      <c r="E13" s="485">
        <v>13</v>
      </c>
      <c r="F13" s="485">
        <v>1</v>
      </c>
      <c r="G13" s="457" t="s">
        <v>736</v>
      </c>
      <c r="H13" s="485">
        <v>4</v>
      </c>
      <c r="I13" s="485" t="s">
        <v>361</v>
      </c>
      <c r="J13" s="485" t="s">
        <v>737</v>
      </c>
      <c r="K13" s="322"/>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row>
    <row r="14" spans="1:71" ht="38.25" customHeight="1">
      <c r="A14" s="485">
        <v>3</v>
      </c>
      <c r="B14" s="457" t="s">
        <v>734</v>
      </c>
      <c r="C14" s="485" t="s">
        <v>735</v>
      </c>
      <c r="D14" s="485">
        <v>43</v>
      </c>
      <c r="E14" s="485">
        <v>30</v>
      </c>
      <c r="F14" s="485">
        <v>1</v>
      </c>
      <c r="G14" s="457" t="s">
        <v>736</v>
      </c>
      <c r="H14" s="485">
        <v>4</v>
      </c>
      <c r="I14" s="485" t="s">
        <v>361</v>
      </c>
      <c r="J14" s="485" t="s">
        <v>737</v>
      </c>
      <c r="K14" s="322"/>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row>
    <row r="15" spans="1:71" ht="38.25" customHeight="1">
      <c r="A15" s="485">
        <v>4</v>
      </c>
      <c r="B15" s="457" t="s">
        <v>734</v>
      </c>
      <c r="C15" s="485" t="s">
        <v>735</v>
      </c>
      <c r="D15" s="485">
        <v>25</v>
      </c>
      <c r="E15" s="485">
        <v>14</v>
      </c>
      <c r="F15" s="485">
        <v>1</v>
      </c>
      <c r="G15" s="457" t="s">
        <v>736</v>
      </c>
      <c r="H15" s="485">
        <v>4</v>
      </c>
      <c r="I15" s="485" t="s">
        <v>361</v>
      </c>
      <c r="J15" s="485" t="s">
        <v>737</v>
      </c>
      <c r="K15" s="322"/>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row>
    <row r="16" spans="1:71" ht="38.25" customHeight="1">
      <c r="A16" s="485">
        <v>5</v>
      </c>
      <c r="B16" s="457" t="s">
        <v>734</v>
      </c>
      <c r="C16" s="485" t="s">
        <v>735</v>
      </c>
      <c r="D16" s="485">
        <v>26</v>
      </c>
      <c r="E16" s="485">
        <v>8</v>
      </c>
      <c r="F16" s="485">
        <v>1</v>
      </c>
      <c r="G16" s="457" t="s">
        <v>736</v>
      </c>
      <c r="H16" s="485">
        <v>4</v>
      </c>
      <c r="I16" s="485" t="s">
        <v>361</v>
      </c>
      <c r="J16" s="485" t="s">
        <v>737</v>
      </c>
      <c r="K16" s="322"/>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row>
    <row r="17" spans="1:71" ht="38.25" customHeight="1">
      <c r="A17" s="485">
        <v>6</v>
      </c>
      <c r="B17" s="457" t="s">
        <v>734</v>
      </c>
      <c r="C17" s="485" t="s">
        <v>735</v>
      </c>
      <c r="D17" s="485">
        <v>22</v>
      </c>
      <c r="E17" s="485">
        <v>9</v>
      </c>
      <c r="F17" s="485">
        <v>1</v>
      </c>
      <c r="G17" s="457" t="s">
        <v>736</v>
      </c>
      <c r="H17" s="485">
        <v>4</v>
      </c>
      <c r="I17" s="485" t="s">
        <v>361</v>
      </c>
      <c r="J17" s="485" t="s">
        <v>737</v>
      </c>
      <c r="K17" s="322"/>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row>
    <row r="18" spans="1:71" ht="38.25" customHeight="1">
      <c r="A18" s="485">
        <v>7</v>
      </c>
      <c r="B18" s="457" t="s">
        <v>738</v>
      </c>
      <c r="C18" s="485" t="s">
        <v>735</v>
      </c>
      <c r="D18" s="485">
        <v>10</v>
      </c>
      <c r="E18" s="485">
        <v>10</v>
      </c>
      <c r="F18" s="485">
        <v>1</v>
      </c>
      <c r="G18" s="457" t="s">
        <v>739</v>
      </c>
      <c r="H18" s="485">
        <v>2</v>
      </c>
      <c r="I18" s="485" t="s">
        <v>361</v>
      </c>
      <c r="J18" s="485" t="s">
        <v>737</v>
      </c>
      <c r="K18" s="322"/>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row>
    <row r="19" spans="1:71" ht="38.25" customHeight="1">
      <c r="A19" s="485">
        <v>8</v>
      </c>
      <c r="B19" s="457" t="s">
        <v>738</v>
      </c>
      <c r="C19" s="485" t="s">
        <v>735</v>
      </c>
      <c r="D19" s="485">
        <v>3</v>
      </c>
      <c r="E19" s="485">
        <v>3</v>
      </c>
      <c r="F19" s="485">
        <v>1</v>
      </c>
      <c r="G19" s="457" t="s">
        <v>739</v>
      </c>
      <c r="H19" s="485">
        <v>2</v>
      </c>
      <c r="I19" s="485" t="s">
        <v>361</v>
      </c>
      <c r="J19" s="485" t="s">
        <v>737</v>
      </c>
      <c r="K19" s="322"/>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row>
    <row r="20" spans="1:71" ht="38.25" customHeight="1">
      <c r="A20" s="485">
        <v>9</v>
      </c>
      <c r="B20" s="457" t="s">
        <v>738</v>
      </c>
      <c r="C20" s="485" t="s">
        <v>735</v>
      </c>
      <c r="D20" s="485">
        <v>9</v>
      </c>
      <c r="E20" s="485">
        <v>9</v>
      </c>
      <c r="F20" s="485">
        <v>1</v>
      </c>
      <c r="G20" s="457" t="s">
        <v>739</v>
      </c>
      <c r="H20" s="485">
        <v>2</v>
      </c>
      <c r="I20" s="485" t="s">
        <v>361</v>
      </c>
      <c r="J20" s="485" t="s">
        <v>737</v>
      </c>
      <c r="K20" s="322"/>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row>
    <row r="21" spans="1:71" ht="38.25" customHeight="1">
      <c r="A21" s="485">
        <v>10</v>
      </c>
      <c r="B21" s="457" t="s">
        <v>738</v>
      </c>
      <c r="C21" s="485" t="s">
        <v>735</v>
      </c>
      <c r="D21" s="485">
        <v>13</v>
      </c>
      <c r="E21" s="485">
        <v>13</v>
      </c>
      <c r="F21" s="485">
        <v>1</v>
      </c>
      <c r="G21" s="457" t="s">
        <v>739</v>
      </c>
      <c r="H21" s="485">
        <v>2</v>
      </c>
      <c r="I21" s="485" t="s">
        <v>361</v>
      </c>
      <c r="J21" s="485" t="s">
        <v>737</v>
      </c>
      <c r="K21" s="322"/>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row>
    <row r="22" spans="1:71" ht="38.25" customHeight="1">
      <c r="A22" s="485">
        <v>11</v>
      </c>
      <c r="B22" s="457" t="s">
        <v>738</v>
      </c>
      <c r="C22" s="485" t="s">
        <v>735</v>
      </c>
      <c r="D22" s="485">
        <v>8</v>
      </c>
      <c r="E22" s="485">
        <v>8</v>
      </c>
      <c r="F22" s="485">
        <v>1</v>
      </c>
      <c r="G22" s="457" t="s">
        <v>739</v>
      </c>
      <c r="H22" s="485">
        <v>2</v>
      </c>
      <c r="I22" s="485" t="s">
        <v>361</v>
      </c>
      <c r="J22" s="485" t="s">
        <v>737</v>
      </c>
      <c r="K22" s="322"/>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row>
    <row r="23" spans="1:71" ht="38.25" customHeight="1">
      <c r="A23" s="340"/>
      <c r="B23" s="481"/>
      <c r="C23" s="340"/>
      <c r="D23" s="340"/>
      <c r="E23" s="340"/>
      <c r="F23" s="340"/>
      <c r="G23" s="457"/>
      <c r="H23" s="340"/>
      <c r="I23" s="340"/>
      <c r="J23" s="340"/>
      <c r="K23" s="322"/>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row>
    <row r="24" spans="1:71" ht="38.25" customHeight="1">
      <c r="A24" s="340"/>
      <c r="B24" s="481"/>
      <c r="C24" s="340"/>
      <c r="D24" s="340"/>
      <c r="E24" s="340"/>
      <c r="F24" s="340"/>
      <c r="G24" s="457"/>
      <c r="H24" s="340"/>
      <c r="I24" s="340"/>
      <c r="J24" s="340"/>
      <c r="K24" s="322"/>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row>
    <row r="25" spans="1:71" ht="38.25" customHeight="1">
      <c r="A25" s="340"/>
      <c r="B25" s="481"/>
      <c r="C25" s="340"/>
      <c r="D25" s="340"/>
      <c r="E25" s="340"/>
      <c r="F25" s="340"/>
      <c r="G25" s="457"/>
      <c r="H25" s="340"/>
      <c r="I25" s="340"/>
      <c r="J25" s="340"/>
      <c r="K25" s="322"/>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row>
    <row r="26" spans="1:71" ht="38.25" customHeight="1">
      <c r="A26" s="340"/>
      <c r="B26" s="481"/>
      <c r="C26" s="340"/>
      <c r="D26" s="340"/>
      <c r="E26" s="340"/>
      <c r="F26" s="340"/>
      <c r="G26" s="457"/>
      <c r="H26" s="340"/>
      <c r="I26" s="340"/>
      <c r="J26" s="340"/>
      <c r="K26" s="322"/>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row>
    <row r="27" spans="1:71" ht="38.25" customHeight="1">
      <c r="A27" s="340"/>
      <c r="B27" s="481"/>
      <c r="C27" s="340"/>
      <c r="D27" s="340"/>
      <c r="E27" s="340"/>
      <c r="F27" s="340"/>
      <c r="G27" s="457"/>
      <c r="H27" s="340"/>
      <c r="I27" s="340"/>
      <c r="J27" s="340"/>
      <c r="K27" s="322"/>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row>
    <row r="28" spans="1:71" ht="18" customHeight="1">
      <c r="A28" s="323"/>
      <c r="B28" s="323"/>
      <c r="C28" s="323"/>
      <c r="D28" s="323"/>
      <c r="E28" s="323"/>
      <c r="F28" s="323"/>
      <c r="G28" s="323"/>
      <c r="H28" s="323"/>
      <c r="I28" s="323"/>
      <c r="J28" s="323"/>
      <c r="K28" s="323"/>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row>
    <row r="29" spans="1:71" ht="18" customHeight="1">
      <c r="A29" s="151" t="s">
        <v>21</v>
      </c>
      <c r="B29" s="152"/>
      <c r="C29" s="288"/>
      <c r="D29" s="214">
        <f>SUM(D11:D28)</f>
        <v>246</v>
      </c>
      <c r="E29" s="214">
        <f>SUM(E11:E28)</f>
        <v>136</v>
      </c>
      <c r="F29" s="289"/>
      <c r="G29" s="290"/>
      <c r="H29" s="214">
        <f>SUM(H11:H28)</f>
        <v>34</v>
      </c>
      <c r="I29" s="290"/>
      <c r="J29" s="214"/>
      <c r="K29" s="291"/>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row>
    <row r="30" spans="15:71" ht="13.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row>
    <row r="31" spans="15:71" ht="13.5" hidden="1">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row>
    <row r="32" spans="2:71" ht="13.5" hidden="1">
      <c r="B32" s="139" t="s">
        <v>283</v>
      </c>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row>
    <row r="33" spans="1:71" ht="13.5" hidden="1">
      <c r="A33" s="139">
        <f>COUNTA(A11:A27)</f>
        <v>11</v>
      </c>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row>
    <row r="34" spans="15:71" ht="13.5" hidden="1">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row>
    <row r="35" spans="15:71" ht="13.5" hidden="1">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row>
    <row r="36" spans="15:71" ht="13.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row>
    <row r="37" spans="15:71" ht="13.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row>
    <row r="38" spans="15:71" ht="13.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row>
    <row r="39" spans="15:71" ht="13.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row>
    <row r="40" spans="15:71" ht="13.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row>
    <row r="41" spans="15:71" ht="13.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row>
    <row r="42" spans="15:71" ht="13.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row>
    <row r="43" spans="15:71" ht="13.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row>
    <row r="44" spans="15:71" ht="13.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row>
    <row r="45" spans="15:71" ht="13.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row>
    <row r="46" spans="15:71" ht="13.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row>
    <row r="47" spans="15:71" ht="13.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row>
    <row r="48" spans="15:71" ht="13.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row>
    <row r="49" spans="15:71" ht="13.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row>
    <row r="50" spans="15:71" ht="13.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row>
    <row r="51" spans="15:71" ht="13.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row>
    <row r="52" spans="15:71" ht="13.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row>
    <row r="53" spans="15:71" ht="13.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row>
    <row r="54" spans="15:71" ht="13.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row>
  </sheetData>
  <sheetProtection/>
  <mergeCells count="3">
    <mergeCell ref="A1:K1"/>
    <mergeCell ref="A3:K3"/>
    <mergeCell ref="A4:K4"/>
  </mergeCells>
  <printOptions horizontalCentered="1" verticalCentered="1"/>
  <pageMargins left="0.7874015748031497" right="0.7874015748031497" top="0.5905511811023623" bottom="4.960629921259843" header="0.5118110236220472" footer="0.5118110236220472"/>
  <pageSetup fitToHeight="0" horizontalDpi="600" verticalDpi="600" orientation="portrait" scale="48" r:id="rId2"/>
  <headerFooter alignWithMargins="0">
    <oddHeader xml:space="preserve">&amp;C   </oddHeader>
    <oddFooter>&amp;C&amp;12 23</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3:D40"/>
  <sheetViews>
    <sheetView zoomScalePageLayoutView="0" workbookViewId="0" topLeftCell="A1">
      <selection activeCell="I28" sqref="I28"/>
    </sheetView>
  </sheetViews>
  <sheetFormatPr defaultColWidth="11.421875" defaultRowHeight="12.75"/>
  <cols>
    <col min="2" max="2" width="4.421875" style="0" customWidth="1"/>
    <col min="3" max="3" width="19.00390625" style="0" customWidth="1"/>
    <col min="4" max="4" width="84.00390625" style="0" customWidth="1"/>
  </cols>
  <sheetData>
    <row r="3" ht="12.75">
      <c r="B3" s="187" t="s">
        <v>149</v>
      </c>
    </row>
    <row r="4" ht="12.75">
      <c r="B4" s="182"/>
    </row>
    <row r="5" ht="12.75">
      <c r="B5" s="187" t="s">
        <v>150</v>
      </c>
    </row>
    <row r="6" ht="12.75">
      <c r="B6" s="187" t="s">
        <v>151</v>
      </c>
    </row>
    <row r="7" ht="12.75">
      <c r="B7" s="182"/>
    </row>
    <row r="8" ht="12.75">
      <c r="B8" s="183"/>
    </row>
    <row r="9" ht="12.75">
      <c r="B9" s="183" t="s">
        <v>204</v>
      </c>
    </row>
    <row r="10" ht="12.75">
      <c r="B10" t="s">
        <v>205</v>
      </c>
    </row>
    <row r="11" ht="13.5" thickBot="1">
      <c r="B11" s="183"/>
    </row>
    <row r="12" spans="2:4" ht="13.5" thickBot="1">
      <c r="B12" s="184" t="s">
        <v>152</v>
      </c>
      <c r="C12" s="185" t="s">
        <v>153</v>
      </c>
      <c r="D12" s="186" t="s">
        <v>154</v>
      </c>
    </row>
    <row r="13" spans="2:4" ht="20.25" customHeight="1" thickBot="1">
      <c r="B13" s="188">
        <v>1</v>
      </c>
      <c r="C13" s="189" t="s">
        <v>155</v>
      </c>
      <c r="D13" s="190" t="s">
        <v>156</v>
      </c>
    </row>
    <row r="14" spans="2:4" ht="16.5" customHeight="1">
      <c r="B14" s="526">
        <v>2</v>
      </c>
      <c r="C14" s="528" t="s">
        <v>157</v>
      </c>
      <c r="D14" s="530" t="s">
        <v>158</v>
      </c>
    </row>
    <row r="15" spans="2:4" ht="11.25" customHeight="1" thickBot="1">
      <c r="B15" s="527"/>
      <c r="C15" s="529"/>
      <c r="D15" s="531"/>
    </row>
    <row r="16" spans="2:4" ht="33.75" customHeight="1" thickBot="1">
      <c r="B16" s="188">
        <v>3</v>
      </c>
      <c r="C16" s="191" t="s">
        <v>159</v>
      </c>
      <c r="D16" s="192" t="s">
        <v>160</v>
      </c>
    </row>
    <row r="17" spans="2:4" ht="29.25" customHeight="1" thickBot="1">
      <c r="B17" s="188">
        <v>4</v>
      </c>
      <c r="C17" s="191" t="s">
        <v>161</v>
      </c>
      <c r="D17" s="192" t="s">
        <v>162</v>
      </c>
    </row>
    <row r="18" spans="2:4" ht="27.75" customHeight="1" thickBot="1">
      <c r="B18" s="188">
        <v>5</v>
      </c>
      <c r="C18" s="191" t="s">
        <v>163</v>
      </c>
      <c r="D18" s="192" t="s">
        <v>164</v>
      </c>
    </row>
    <row r="19" spans="2:4" ht="27" customHeight="1" thickBot="1">
      <c r="B19" s="188">
        <v>6</v>
      </c>
      <c r="C19" s="191" t="s">
        <v>165</v>
      </c>
      <c r="D19" s="192" t="s">
        <v>166</v>
      </c>
    </row>
    <row r="20" spans="2:4" ht="25.5" customHeight="1" thickBot="1">
      <c r="B20" s="188">
        <v>7</v>
      </c>
      <c r="C20" s="191" t="s">
        <v>167</v>
      </c>
      <c r="D20" s="192" t="s">
        <v>168</v>
      </c>
    </row>
    <row r="21" spans="2:4" ht="17.25" customHeight="1" thickBot="1">
      <c r="B21" s="188">
        <v>8</v>
      </c>
      <c r="C21" s="191" t="s">
        <v>169</v>
      </c>
      <c r="D21" s="192" t="s">
        <v>170</v>
      </c>
    </row>
    <row r="22" spans="2:4" ht="26.25" customHeight="1" thickBot="1">
      <c r="B22" s="188">
        <v>9</v>
      </c>
      <c r="C22" s="191" t="s">
        <v>130</v>
      </c>
      <c r="D22" s="192" t="s">
        <v>171</v>
      </c>
    </row>
    <row r="23" spans="2:4" ht="21.75" customHeight="1" thickBot="1">
      <c r="B23" s="188">
        <v>10</v>
      </c>
      <c r="C23" s="191" t="s">
        <v>172</v>
      </c>
      <c r="D23" s="192" t="s">
        <v>173</v>
      </c>
    </row>
    <row r="24" spans="2:4" ht="27.75" customHeight="1" thickBot="1">
      <c r="B24" s="188">
        <v>11</v>
      </c>
      <c r="C24" s="191" t="s">
        <v>174</v>
      </c>
      <c r="D24" s="192" t="s">
        <v>175</v>
      </c>
    </row>
    <row r="25" spans="2:4" ht="26.25" customHeight="1" thickBot="1">
      <c r="B25" s="188">
        <v>12</v>
      </c>
      <c r="C25" s="191" t="s">
        <v>176</v>
      </c>
      <c r="D25" s="192" t="s">
        <v>177</v>
      </c>
    </row>
    <row r="26" spans="2:4" ht="23.25" customHeight="1" hidden="1" thickBot="1">
      <c r="B26" s="188">
        <v>13</v>
      </c>
      <c r="C26" s="191" t="s">
        <v>178</v>
      </c>
      <c r="D26" s="192" t="s">
        <v>179</v>
      </c>
    </row>
    <row r="27" spans="2:4" ht="26.25" hidden="1" thickBot="1">
      <c r="B27" s="188">
        <v>14</v>
      </c>
      <c r="C27" s="191" t="s">
        <v>180</v>
      </c>
      <c r="D27" s="192" t="s">
        <v>181</v>
      </c>
    </row>
    <row r="28" spans="2:4" ht="18" customHeight="1">
      <c r="B28" s="526">
        <v>15</v>
      </c>
      <c r="C28" s="193" t="s">
        <v>182</v>
      </c>
      <c r="D28" s="530" t="s">
        <v>184</v>
      </c>
    </row>
    <row r="29" spans="2:4" ht="13.5" hidden="1" thickBot="1">
      <c r="B29" s="527"/>
      <c r="C29" s="191" t="s">
        <v>183</v>
      </c>
      <c r="D29" s="531"/>
    </row>
    <row r="30" spans="2:4" ht="26.25" thickBot="1">
      <c r="B30" s="188">
        <v>16</v>
      </c>
      <c r="C30" s="191" t="s">
        <v>185</v>
      </c>
      <c r="D30" s="192" t="s">
        <v>186</v>
      </c>
    </row>
    <row r="31" spans="2:4" ht="34.5" customHeight="1" thickBot="1">
      <c r="B31" s="188">
        <v>17</v>
      </c>
      <c r="C31" s="191" t="s">
        <v>187</v>
      </c>
      <c r="D31" s="192" t="s">
        <v>188</v>
      </c>
    </row>
    <row r="32" spans="2:4" ht="42.75" customHeight="1" thickBot="1">
      <c r="B32" s="188">
        <v>18</v>
      </c>
      <c r="C32" s="191" t="s">
        <v>189</v>
      </c>
      <c r="D32" s="192" t="s">
        <v>190</v>
      </c>
    </row>
    <row r="33" spans="2:4" ht="31.5" customHeight="1" thickBot="1">
      <c r="B33" s="188">
        <v>19</v>
      </c>
      <c r="C33" s="191" t="s">
        <v>191</v>
      </c>
      <c r="D33" s="192" t="s">
        <v>192</v>
      </c>
    </row>
    <row r="34" spans="2:4" ht="22.5" customHeight="1" thickBot="1">
      <c r="B34" s="188">
        <v>20</v>
      </c>
      <c r="C34" s="191" t="s">
        <v>193</v>
      </c>
      <c r="D34" s="192" t="s">
        <v>194</v>
      </c>
    </row>
    <row r="35" spans="2:4" ht="21.75" customHeight="1" thickBot="1">
      <c r="B35" s="188">
        <v>21</v>
      </c>
      <c r="C35" s="191" t="s">
        <v>195</v>
      </c>
      <c r="D35" s="192" t="s">
        <v>196</v>
      </c>
    </row>
    <row r="36" spans="2:4" ht="27" customHeight="1" thickBot="1">
      <c r="B36" s="188">
        <v>22</v>
      </c>
      <c r="C36" s="191" t="s">
        <v>197</v>
      </c>
      <c r="D36" s="192" t="s">
        <v>198</v>
      </c>
    </row>
    <row r="37" spans="2:4" ht="23.25" customHeight="1" thickBot="1">
      <c r="B37" s="188">
        <v>23</v>
      </c>
      <c r="C37" s="191" t="s">
        <v>199</v>
      </c>
      <c r="D37" s="192" t="s">
        <v>200</v>
      </c>
    </row>
    <row r="38" spans="2:4" ht="24" customHeight="1" thickBot="1">
      <c r="B38" s="188">
        <v>24</v>
      </c>
      <c r="C38" s="191" t="s">
        <v>201</v>
      </c>
      <c r="D38" s="192" t="s">
        <v>202</v>
      </c>
    </row>
    <row r="39" spans="2:4" ht="42" customHeight="1" thickBot="1">
      <c r="B39" s="188">
        <v>25</v>
      </c>
      <c r="C39" s="191" t="s">
        <v>146</v>
      </c>
      <c r="D39" s="192" t="s">
        <v>203</v>
      </c>
    </row>
    <row r="40" ht="12.75">
      <c r="B40" s="183"/>
    </row>
  </sheetData>
  <sheetProtection/>
  <mergeCells count="5">
    <mergeCell ref="B14:B15"/>
    <mergeCell ref="C14:C15"/>
    <mergeCell ref="D14:D15"/>
    <mergeCell ref="B28:B29"/>
    <mergeCell ref="D28:D29"/>
  </mergeCells>
  <printOptions/>
  <pageMargins left="0.8267716535433072" right="0.2362204724409449" top="0.7480314960629921" bottom="0.7480314960629921" header="0.31496062992125984" footer="0.31496062992125984"/>
  <pageSetup fitToHeight="1" fitToWidth="1" horizontalDpi="600" verticalDpi="600" orientation="portrait" scale="81" r:id="rId1"/>
  <rowBreaks count="1" manualBreakCount="1">
    <brk id="2" max="255" man="1"/>
  </rowBreaks>
</worksheet>
</file>

<file path=xl/worksheets/sheet13.xml><?xml version="1.0" encoding="utf-8"?>
<worksheet xmlns="http://schemas.openxmlformats.org/spreadsheetml/2006/main" xmlns:r="http://schemas.openxmlformats.org/officeDocument/2006/relationships">
  <sheetPr>
    <tabColor rgb="FF92D050"/>
  </sheetPr>
  <dimension ref="A1:BS24"/>
  <sheetViews>
    <sheetView zoomScaleSheetLayoutView="70" workbookViewId="0" topLeftCell="A10">
      <selection activeCell="L18" sqref="L18"/>
    </sheetView>
  </sheetViews>
  <sheetFormatPr defaultColWidth="11.421875" defaultRowHeight="12.75"/>
  <cols>
    <col min="1" max="1" width="6.28125" style="406" customWidth="1"/>
    <col min="2" max="2" width="8.00390625" style="406" customWidth="1"/>
    <col min="3" max="3" width="10.00390625" style="406" customWidth="1"/>
    <col min="4" max="5" width="4.7109375" style="406" customWidth="1"/>
    <col min="6" max="6" width="5.140625" style="406" customWidth="1"/>
    <col min="7" max="7" width="5.421875" style="406" customWidth="1"/>
    <col min="8" max="8" width="5.140625" style="406" customWidth="1"/>
    <col min="9" max="9" width="6.7109375" style="406" customWidth="1"/>
    <col min="10" max="10" width="6.00390625" style="406" customWidth="1"/>
    <col min="11" max="11" width="6.7109375" style="406" customWidth="1"/>
    <col min="12" max="12" width="5.00390625" style="406" customWidth="1"/>
    <col min="13" max="13" width="6.421875" style="406" customWidth="1"/>
    <col min="14" max="14" width="4.8515625" style="406" customWidth="1"/>
    <col min="15" max="15" width="10.00390625" style="406" customWidth="1"/>
    <col min="16" max="16" width="4.421875" style="406" customWidth="1"/>
    <col min="17" max="17" width="9.28125" style="406" customWidth="1"/>
    <col min="18" max="18" width="4.421875" style="406" customWidth="1"/>
    <col min="19" max="19" width="6.8515625" style="406" customWidth="1"/>
    <col min="20" max="20" width="7.00390625" style="406" customWidth="1"/>
    <col min="21" max="21" width="6.421875" style="406" customWidth="1"/>
    <col min="22" max="22" width="5.7109375" style="406" customWidth="1"/>
    <col min="23" max="23" width="4.8515625" style="406" customWidth="1"/>
    <col min="24" max="16384" width="11.421875" style="406" customWidth="1"/>
  </cols>
  <sheetData>
    <row r="1" spans="2:23" s="397" customFormat="1" ht="19.5">
      <c r="B1" s="559" t="s">
        <v>22</v>
      </c>
      <c r="C1" s="559"/>
      <c r="D1" s="559"/>
      <c r="E1" s="559"/>
      <c r="F1" s="559"/>
      <c r="G1" s="559"/>
      <c r="H1" s="559"/>
      <c r="I1" s="559"/>
      <c r="J1" s="559"/>
      <c r="K1" s="559"/>
      <c r="L1" s="559"/>
      <c r="M1" s="559"/>
      <c r="N1" s="559"/>
      <c r="O1" s="559"/>
      <c r="P1" s="559"/>
      <c r="Q1" s="559"/>
      <c r="R1" s="559"/>
      <c r="S1" s="559"/>
      <c r="T1" s="559"/>
      <c r="U1" s="559"/>
      <c r="V1" s="559"/>
      <c r="W1" s="559"/>
    </row>
    <row r="2" spans="2:22" s="397" customFormat="1" ht="30.75" customHeight="1">
      <c r="B2" s="570" t="s">
        <v>147</v>
      </c>
      <c r="C2" s="570"/>
      <c r="D2" s="570"/>
      <c r="E2" s="570"/>
      <c r="F2" s="570"/>
      <c r="G2" s="570"/>
      <c r="H2" s="570"/>
      <c r="I2" s="570"/>
      <c r="J2" s="570"/>
      <c r="K2" s="570"/>
      <c r="L2" s="570"/>
      <c r="M2" s="570"/>
      <c r="N2" s="570"/>
      <c r="O2" s="570"/>
      <c r="P2" s="570"/>
      <c r="Q2" s="570"/>
      <c r="R2" s="570"/>
      <c r="S2" s="570"/>
      <c r="T2" s="570"/>
      <c r="U2" s="570"/>
      <c r="V2" s="570"/>
    </row>
    <row r="3" spans="3:22" s="397" customFormat="1" ht="15.75">
      <c r="C3" s="398"/>
      <c r="D3" s="398"/>
      <c r="E3" s="398"/>
      <c r="F3" s="398"/>
      <c r="G3" s="398"/>
      <c r="H3" s="398"/>
      <c r="I3" s="398"/>
      <c r="J3" s="398"/>
      <c r="K3" s="398"/>
      <c r="L3" s="398"/>
      <c r="M3" s="398"/>
      <c r="N3" s="398"/>
      <c r="O3" s="398"/>
      <c r="P3" s="398"/>
      <c r="Q3" s="398"/>
      <c r="R3" s="398"/>
      <c r="S3" s="398"/>
      <c r="T3" s="462" t="s">
        <v>249</v>
      </c>
      <c r="U3" s="399"/>
      <c r="V3" s="400"/>
    </row>
    <row r="4" spans="2:23" s="397" customFormat="1" ht="15.75">
      <c r="B4" s="569" t="s">
        <v>148</v>
      </c>
      <c r="C4" s="569"/>
      <c r="D4" s="569"/>
      <c r="E4" s="569"/>
      <c r="F4" s="569"/>
      <c r="G4" s="569"/>
      <c r="H4" s="569"/>
      <c r="I4" s="569"/>
      <c r="J4" s="569"/>
      <c r="K4" s="569"/>
      <c r="L4" s="569"/>
      <c r="M4" s="569"/>
      <c r="N4" s="569"/>
      <c r="O4" s="569"/>
      <c r="P4" s="569"/>
      <c r="Q4" s="569"/>
      <c r="R4" s="569"/>
      <c r="S4" s="569"/>
      <c r="T4" s="569"/>
      <c r="U4" s="569"/>
      <c r="V4" s="569"/>
      <c r="W4" s="569"/>
    </row>
    <row r="5" spans="2:11" s="397" customFormat="1" ht="6.75" customHeight="1">
      <c r="B5" s="401"/>
      <c r="C5" s="401"/>
      <c r="D5" s="402"/>
      <c r="E5" s="402"/>
      <c r="F5" s="401"/>
      <c r="G5" s="401"/>
      <c r="H5" s="401"/>
      <c r="I5" s="401"/>
      <c r="J5" s="401"/>
      <c r="K5" s="401"/>
    </row>
    <row r="6" spans="2:23" s="413" customFormat="1" ht="21.75" customHeight="1">
      <c r="B6" s="414"/>
      <c r="C6" s="415" t="s">
        <v>359</v>
      </c>
      <c r="D6" s="416"/>
      <c r="E6" s="403"/>
      <c r="F6" s="404"/>
      <c r="G6" s="405"/>
      <c r="H6" s="417"/>
      <c r="I6" s="417"/>
      <c r="J6" s="418"/>
      <c r="K6" s="419"/>
      <c r="L6" s="416"/>
      <c r="M6" s="420"/>
      <c r="N6" s="416"/>
      <c r="O6" s="416"/>
      <c r="P6" s="416"/>
      <c r="Q6" s="416"/>
      <c r="R6" s="416"/>
      <c r="S6" s="417" t="s">
        <v>743</v>
      </c>
      <c r="T6" s="416"/>
      <c r="U6" s="416"/>
      <c r="V6" s="416"/>
      <c r="W6" s="421"/>
    </row>
    <row r="7" spans="2:9" s="413" customFormat="1" ht="6.75" customHeight="1">
      <c r="B7" s="422"/>
      <c r="C7" s="422"/>
      <c r="D7" s="423"/>
      <c r="E7" s="423"/>
      <c r="F7" s="422"/>
      <c r="G7" s="423"/>
      <c r="H7" s="422"/>
      <c r="I7" s="422"/>
    </row>
    <row r="8" spans="2:71" s="413" customFormat="1" ht="21.75" customHeight="1">
      <c r="B8" s="414"/>
      <c r="C8" s="424" t="s">
        <v>699</v>
      </c>
      <c r="D8" s="418"/>
      <c r="E8" s="425"/>
      <c r="F8" s="425"/>
      <c r="G8" s="426"/>
      <c r="H8" s="418"/>
      <c r="I8" s="418"/>
      <c r="J8" s="418"/>
      <c r="K8" s="419"/>
      <c r="L8" s="416"/>
      <c r="M8" s="416"/>
      <c r="N8" s="416"/>
      <c r="O8" s="416"/>
      <c r="P8" s="416"/>
      <c r="Q8" s="416"/>
      <c r="R8" s="416"/>
      <c r="S8" s="416"/>
      <c r="T8" s="416"/>
      <c r="U8" s="416"/>
      <c r="V8" s="416"/>
      <c r="W8" s="421"/>
      <c r="X8" s="414"/>
      <c r="Y8" s="414"/>
      <c r="Z8" s="414"/>
      <c r="AA8" s="414"/>
      <c r="AB8" s="414"/>
      <c r="AC8" s="414"/>
      <c r="AD8" s="414"/>
      <c r="AE8" s="414"/>
      <c r="AF8" s="414"/>
      <c r="AG8" s="414"/>
      <c r="AH8" s="414"/>
      <c r="AI8" s="414"/>
      <c r="AJ8" s="414"/>
      <c r="AK8" s="414"/>
      <c r="AL8" s="414"/>
      <c r="AM8" s="414"/>
      <c r="AN8" s="414"/>
      <c r="AO8" s="414"/>
      <c r="AP8" s="414"/>
      <c r="AQ8" s="414"/>
      <c r="AR8" s="414"/>
      <c r="AS8" s="414"/>
      <c r="AT8" s="414"/>
      <c r="AU8" s="414"/>
      <c r="AV8" s="414"/>
      <c r="AW8" s="414"/>
      <c r="AX8" s="414"/>
      <c r="AY8" s="414"/>
      <c r="AZ8" s="414"/>
      <c r="BA8" s="414"/>
      <c r="BB8" s="414"/>
      <c r="BC8" s="414"/>
      <c r="BD8" s="414"/>
      <c r="BE8" s="414"/>
      <c r="BF8" s="414"/>
      <c r="BG8" s="414"/>
      <c r="BH8" s="414"/>
      <c r="BI8" s="414"/>
      <c r="BJ8" s="414"/>
      <c r="BK8" s="414"/>
      <c r="BL8" s="414"/>
      <c r="BM8" s="414"/>
      <c r="BN8" s="414"/>
      <c r="BO8" s="414"/>
      <c r="BP8" s="414"/>
      <c r="BQ8" s="414"/>
      <c r="BR8" s="414"/>
      <c r="BS8" s="414"/>
    </row>
    <row r="10" spans="2:23" ht="27.75" customHeight="1">
      <c r="B10" s="541" t="s">
        <v>122</v>
      </c>
      <c r="C10" s="544" t="s">
        <v>123</v>
      </c>
      <c r="D10" s="545"/>
      <c r="E10" s="545"/>
      <c r="F10" s="545"/>
      <c r="G10" s="545"/>
      <c r="H10" s="545"/>
      <c r="I10" s="545"/>
      <c r="J10" s="545"/>
      <c r="K10" s="545"/>
      <c r="L10" s="545"/>
      <c r="M10" s="545"/>
      <c r="N10" s="545"/>
      <c r="O10" s="545"/>
      <c r="P10" s="545"/>
      <c r="Q10" s="545"/>
      <c r="R10" s="545"/>
      <c r="S10" s="545"/>
      <c r="T10" s="545"/>
      <c r="U10" s="545"/>
      <c r="V10" s="545"/>
      <c r="W10" s="546"/>
    </row>
    <row r="11" spans="2:23" ht="27.75" customHeight="1">
      <c r="B11" s="542"/>
      <c r="C11" s="547" t="s">
        <v>124</v>
      </c>
      <c r="D11" s="532" t="s">
        <v>125</v>
      </c>
      <c r="E11" s="534"/>
      <c r="F11" s="533"/>
      <c r="G11" s="532" t="s">
        <v>126</v>
      </c>
      <c r="H11" s="534"/>
      <c r="I11" s="533"/>
      <c r="J11" s="532" t="s">
        <v>127</v>
      </c>
      <c r="K11" s="534"/>
      <c r="L11" s="533"/>
      <c r="M11" s="532" t="s">
        <v>128</v>
      </c>
      <c r="N11" s="534"/>
      <c r="O11" s="533"/>
      <c r="P11" s="532" t="s">
        <v>129</v>
      </c>
      <c r="Q11" s="533"/>
      <c r="R11" s="532" t="s">
        <v>244</v>
      </c>
      <c r="S11" s="534"/>
      <c r="T11" s="533"/>
      <c r="U11" s="532" t="s">
        <v>130</v>
      </c>
      <c r="V11" s="534"/>
      <c r="W11" s="533"/>
    </row>
    <row r="12" spans="2:23" ht="27.75" customHeight="1">
      <c r="B12" s="542"/>
      <c r="C12" s="548"/>
      <c r="D12" s="407">
        <v>1</v>
      </c>
      <c r="E12" s="532"/>
      <c r="F12" s="533"/>
      <c r="G12" s="407">
        <v>3</v>
      </c>
      <c r="H12" s="532" t="s">
        <v>131</v>
      </c>
      <c r="I12" s="533"/>
      <c r="J12" s="407">
        <v>5</v>
      </c>
      <c r="K12" s="535"/>
      <c r="L12" s="536"/>
      <c r="M12" s="407">
        <v>6</v>
      </c>
      <c r="N12" s="535"/>
      <c r="O12" s="536"/>
      <c r="P12" s="407">
        <v>7</v>
      </c>
      <c r="Q12" s="536" t="s">
        <v>698</v>
      </c>
      <c r="R12" s="407">
        <v>8</v>
      </c>
      <c r="S12" s="535" t="s">
        <v>707</v>
      </c>
      <c r="T12" s="536"/>
      <c r="U12" s="407">
        <v>9</v>
      </c>
      <c r="V12" s="535" t="s">
        <v>393</v>
      </c>
      <c r="W12" s="536"/>
    </row>
    <row r="13" spans="2:23" ht="30" customHeight="1">
      <c r="B13" s="542"/>
      <c r="C13" s="548"/>
      <c r="D13" s="532">
        <v>4524</v>
      </c>
      <c r="E13" s="534"/>
      <c r="F13" s="533"/>
      <c r="G13" s="532">
        <v>760</v>
      </c>
      <c r="H13" s="534"/>
      <c r="I13" s="533"/>
      <c r="J13" s="551">
        <v>3</v>
      </c>
      <c r="K13" s="537"/>
      <c r="L13" s="538"/>
      <c r="M13" s="551">
        <v>12</v>
      </c>
      <c r="N13" s="537"/>
      <c r="O13" s="538"/>
      <c r="P13" s="551"/>
      <c r="Q13" s="538"/>
      <c r="R13" s="551"/>
      <c r="S13" s="537"/>
      <c r="T13" s="538"/>
      <c r="U13" s="551"/>
      <c r="V13" s="537"/>
      <c r="W13" s="538"/>
    </row>
    <row r="14" spans="2:23" ht="27.75" customHeight="1">
      <c r="B14" s="542"/>
      <c r="C14" s="548"/>
      <c r="D14" s="407">
        <v>2</v>
      </c>
      <c r="E14" s="532" t="s">
        <v>132</v>
      </c>
      <c r="F14" s="533"/>
      <c r="G14" s="407">
        <v>4</v>
      </c>
      <c r="H14" s="532" t="s">
        <v>132</v>
      </c>
      <c r="I14" s="533"/>
      <c r="J14" s="552"/>
      <c r="K14" s="537"/>
      <c r="L14" s="538"/>
      <c r="M14" s="552"/>
      <c r="N14" s="537"/>
      <c r="O14" s="538"/>
      <c r="P14" s="552"/>
      <c r="Q14" s="538"/>
      <c r="R14" s="552"/>
      <c r="S14" s="537"/>
      <c r="T14" s="538"/>
      <c r="U14" s="552"/>
      <c r="V14" s="537"/>
      <c r="W14" s="538"/>
    </row>
    <row r="15" spans="2:23" ht="29.25" customHeight="1">
      <c r="B15" s="542"/>
      <c r="C15" s="549"/>
      <c r="D15" s="532">
        <v>250</v>
      </c>
      <c r="E15" s="534"/>
      <c r="F15" s="533"/>
      <c r="G15" s="532"/>
      <c r="H15" s="534"/>
      <c r="I15" s="533"/>
      <c r="J15" s="553"/>
      <c r="K15" s="539"/>
      <c r="L15" s="540"/>
      <c r="M15" s="553"/>
      <c r="N15" s="539"/>
      <c r="O15" s="540"/>
      <c r="P15" s="553"/>
      <c r="Q15" s="540"/>
      <c r="R15" s="553"/>
      <c r="S15" s="539"/>
      <c r="T15" s="540"/>
      <c r="U15" s="553"/>
      <c r="V15" s="539"/>
      <c r="W15" s="540"/>
    </row>
    <row r="16" spans="1:23" ht="27.75" customHeight="1">
      <c r="A16" s="487">
        <v>24</v>
      </c>
      <c r="B16" s="542"/>
      <c r="C16" s="554" t="s">
        <v>245</v>
      </c>
      <c r="D16" s="551" t="s">
        <v>133</v>
      </c>
      <c r="E16" s="536"/>
      <c r="F16" s="532" t="s">
        <v>134</v>
      </c>
      <c r="G16" s="534"/>
      <c r="H16" s="534"/>
      <c r="I16" s="533"/>
      <c r="J16" s="532" t="s">
        <v>246</v>
      </c>
      <c r="K16" s="534"/>
      <c r="L16" s="534"/>
      <c r="M16" s="533"/>
      <c r="N16" s="558" t="s">
        <v>247</v>
      </c>
      <c r="O16" s="536"/>
      <c r="P16" s="551" t="s">
        <v>135</v>
      </c>
      <c r="Q16" s="536"/>
      <c r="R16" s="532" t="s">
        <v>136</v>
      </c>
      <c r="S16" s="534"/>
      <c r="T16" s="534"/>
      <c r="U16" s="534"/>
      <c r="V16" s="534"/>
      <c r="W16" s="533"/>
    </row>
    <row r="17" spans="2:23" ht="27.75" customHeight="1">
      <c r="B17" s="542"/>
      <c r="C17" s="555"/>
      <c r="D17" s="557"/>
      <c r="E17" s="550"/>
      <c r="F17" s="532" t="s">
        <v>137</v>
      </c>
      <c r="G17" s="533"/>
      <c r="H17" s="532" t="s">
        <v>138</v>
      </c>
      <c r="I17" s="533"/>
      <c r="J17" s="532" t="s">
        <v>125</v>
      </c>
      <c r="K17" s="533"/>
      <c r="L17" s="532" t="s">
        <v>139</v>
      </c>
      <c r="M17" s="533"/>
      <c r="N17" s="557"/>
      <c r="O17" s="550"/>
      <c r="P17" s="557"/>
      <c r="Q17" s="550"/>
      <c r="R17" s="532" t="s">
        <v>129</v>
      </c>
      <c r="S17" s="533"/>
      <c r="T17" s="532" t="s">
        <v>140</v>
      </c>
      <c r="U17" s="533"/>
      <c r="V17" s="532" t="s">
        <v>130</v>
      </c>
      <c r="W17" s="533"/>
    </row>
    <row r="18" spans="2:23" ht="27.75" customHeight="1">
      <c r="B18" s="542"/>
      <c r="C18" s="555"/>
      <c r="D18" s="407">
        <v>10</v>
      </c>
      <c r="E18" s="408"/>
      <c r="F18" s="407">
        <v>11</v>
      </c>
      <c r="G18" s="408"/>
      <c r="H18" s="407">
        <v>12</v>
      </c>
      <c r="I18" s="408"/>
      <c r="J18" s="407">
        <v>13</v>
      </c>
      <c r="K18" s="408"/>
      <c r="L18" s="407">
        <v>14</v>
      </c>
      <c r="M18" s="408"/>
      <c r="N18" s="407">
        <v>15</v>
      </c>
      <c r="O18" s="408"/>
      <c r="P18" s="407">
        <v>16</v>
      </c>
      <c r="Q18" s="408"/>
      <c r="R18" s="407">
        <v>17</v>
      </c>
      <c r="S18" s="408"/>
      <c r="T18" s="407">
        <v>18</v>
      </c>
      <c r="U18" s="408"/>
      <c r="V18" s="407">
        <v>19</v>
      </c>
      <c r="W18" s="408"/>
    </row>
    <row r="19" spans="2:23" ht="61.5" customHeight="1">
      <c r="B19" s="542"/>
      <c r="C19" s="556"/>
      <c r="D19" s="532">
        <v>61</v>
      </c>
      <c r="E19" s="550"/>
      <c r="F19" s="532">
        <v>45890</v>
      </c>
      <c r="G19" s="550"/>
      <c r="H19" s="532">
        <v>40355</v>
      </c>
      <c r="I19" s="550"/>
      <c r="J19" s="532">
        <v>15175</v>
      </c>
      <c r="K19" s="550"/>
      <c r="L19" s="532">
        <v>71070</v>
      </c>
      <c r="M19" s="550"/>
      <c r="N19" s="532">
        <v>2791</v>
      </c>
      <c r="O19" s="550"/>
      <c r="P19" s="573">
        <v>27000</v>
      </c>
      <c r="Q19" s="550"/>
      <c r="R19" s="532"/>
      <c r="S19" s="550"/>
      <c r="T19" s="532">
        <v>41888</v>
      </c>
      <c r="U19" s="550"/>
      <c r="V19" s="532">
        <v>29182</v>
      </c>
      <c r="W19" s="550"/>
    </row>
    <row r="20" spans="2:23" ht="27.75" customHeight="1">
      <c r="B20" s="542"/>
      <c r="C20" s="544" t="s">
        <v>141</v>
      </c>
      <c r="D20" s="545"/>
      <c r="E20" s="545"/>
      <c r="F20" s="545"/>
      <c r="G20" s="545"/>
      <c r="H20" s="545"/>
      <c r="I20" s="545"/>
      <c r="J20" s="545"/>
      <c r="K20" s="545"/>
      <c r="L20" s="545"/>
      <c r="M20" s="545"/>
      <c r="N20" s="545"/>
      <c r="O20" s="545"/>
      <c r="P20" s="545"/>
      <c r="Q20" s="545"/>
      <c r="R20" s="545"/>
      <c r="S20" s="560"/>
      <c r="T20" s="560"/>
      <c r="U20" s="560"/>
      <c r="V20" s="560"/>
      <c r="W20" s="560"/>
    </row>
    <row r="21" spans="2:23" ht="27.75" customHeight="1">
      <c r="B21" s="542"/>
      <c r="C21" s="561" t="s">
        <v>248</v>
      </c>
      <c r="D21" s="532" t="s">
        <v>142</v>
      </c>
      <c r="E21" s="534"/>
      <c r="F21" s="533"/>
      <c r="G21" s="532" t="s">
        <v>143</v>
      </c>
      <c r="H21" s="534"/>
      <c r="I21" s="533"/>
      <c r="J21" s="532" t="s">
        <v>144</v>
      </c>
      <c r="K21" s="564"/>
      <c r="L21" s="565"/>
      <c r="M21" s="532" t="s">
        <v>145</v>
      </c>
      <c r="N21" s="534"/>
      <c r="O21" s="533"/>
      <c r="P21" s="532" t="s">
        <v>131</v>
      </c>
      <c r="Q21" s="564"/>
      <c r="R21" s="565"/>
      <c r="S21" s="566"/>
      <c r="T21" s="567"/>
      <c r="U21" s="568"/>
      <c r="V21" s="567"/>
      <c r="W21" s="567"/>
    </row>
    <row r="22" spans="2:23" ht="27.75" customHeight="1">
      <c r="B22" s="542"/>
      <c r="C22" s="562"/>
      <c r="D22" s="407">
        <v>20</v>
      </c>
      <c r="E22" s="551">
        <v>5</v>
      </c>
      <c r="F22" s="536"/>
      <c r="G22" s="407">
        <v>21</v>
      </c>
      <c r="H22" s="551">
        <v>3</v>
      </c>
      <c r="I22" s="536"/>
      <c r="J22" s="407">
        <v>22</v>
      </c>
      <c r="K22" s="535">
        <v>3</v>
      </c>
      <c r="L22" s="572"/>
      <c r="M22" s="407">
        <v>23</v>
      </c>
      <c r="N22" s="551">
        <v>1</v>
      </c>
      <c r="O22" s="536"/>
      <c r="P22" s="407">
        <v>24</v>
      </c>
      <c r="Q22" s="551">
        <v>12</v>
      </c>
      <c r="R22" s="572"/>
      <c r="S22" s="409"/>
      <c r="T22" s="410"/>
      <c r="U22" s="410"/>
      <c r="V22" s="410"/>
      <c r="W22" s="410"/>
    </row>
    <row r="23" spans="2:23" ht="56.25" customHeight="1">
      <c r="B23" s="543"/>
      <c r="C23" s="563"/>
      <c r="D23" s="458"/>
      <c r="E23" s="571"/>
      <c r="F23" s="550"/>
      <c r="G23" s="458"/>
      <c r="H23" s="571"/>
      <c r="I23" s="550"/>
      <c r="J23" s="458"/>
      <c r="K23" s="539"/>
      <c r="L23" s="540"/>
      <c r="M23" s="458"/>
      <c r="N23" s="571"/>
      <c r="O23" s="550"/>
      <c r="P23" s="458"/>
      <c r="Q23" s="539"/>
      <c r="R23" s="540"/>
      <c r="S23" s="409"/>
      <c r="T23" s="410"/>
      <c r="U23" s="410"/>
      <c r="V23" s="410"/>
      <c r="W23" s="410"/>
    </row>
    <row r="24" spans="3:24" ht="15.75">
      <c r="C24" s="411"/>
      <c r="D24" s="411"/>
      <c r="E24" s="411"/>
      <c r="F24" s="411"/>
      <c r="Q24" s="411"/>
      <c r="R24" s="411"/>
      <c r="S24" s="411"/>
      <c r="T24" s="411"/>
      <c r="U24" s="411"/>
      <c r="V24" s="411"/>
      <c r="W24" s="411"/>
      <c r="X24" s="412"/>
    </row>
  </sheetData>
  <sheetProtection/>
  <mergeCells count="69">
    <mergeCell ref="B4:W4"/>
    <mergeCell ref="B2:V2"/>
    <mergeCell ref="H22:I23"/>
    <mergeCell ref="K22:L23"/>
    <mergeCell ref="N22:O23"/>
    <mergeCell ref="Q22:R23"/>
    <mergeCell ref="E22:F23"/>
    <mergeCell ref="L19:M19"/>
    <mergeCell ref="N19:O19"/>
    <mergeCell ref="P19:Q19"/>
    <mergeCell ref="B1:W1"/>
    <mergeCell ref="C20:W20"/>
    <mergeCell ref="C21:C23"/>
    <mergeCell ref="D21:F21"/>
    <mergeCell ref="G21:I21"/>
    <mergeCell ref="J21:L21"/>
    <mergeCell ref="M21:O21"/>
    <mergeCell ref="P21:R21"/>
    <mergeCell ref="S21:T21"/>
    <mergeCell ref="U21:W21"/>
    <mergeCell ref="R19:S19"/>
    <mergeCell ref="T19:U19"/>
    <mergeCell ref="V19:W19"/>
    <mergeCell ref="R16:W16"/>
    <mergeCell ref="F17:G17"/>
    <mergeCell ref="H17:I17"/>
    <mergeCell ref="J17:K17"/>
    <mergeCell ref="L17:M17"/>
    <mergeCell ref="R17:S17"/>
    <mergeCell ref="T17:U17"/>
    <mergeCell ref="V17:W17"/>
    <mergeCell ref="C16:C19"/>
    <mergeCell ref="D16:E17"/>
    <mergeCell ref="F16:I16"/>
    <mergeCell ref="J16:M16"/>
    <mergeCell ref="N16:O17"/>
    <mergeCell ref="P16:Q17"/>
    <mergeCell ref="D19:E19"/>
    <mergeCell ref="F19:G19"/>
    <mergeCell ref="H19:I19"/>
    <mergeCell ref="J19:K19"/>
    <mergeCell ref="V12:W15"/>
    <mergeCell ref="D13:F13"/>
    <mergeCell ref="G13:I13"/>
    <mergeCell ref="J13:J15"/>
    <mergeCell ref="M13:M15"/>
    <mergeCell ref="P13:P15"/>
    <mergeCell ref="R13:R15"/>
    <mergeCell ref="U13:U15"/>
    <mergeCell ref="E14:F14"/>
    <mergeCell ref="B10:B23"/>
    <mergeCell ref="C10:W10"/>
    <mergeCell ref="C11:C15"/>
    <mergeCell ref="D11:F11"/>
    <mergeCell ref="G11:I11"/>
    <mergeCell ref="J11:L11"/>
    <mergeCell ref="M11:O11"/>
    <mergeCell ref="H14:I14"/>
    <mergeCell ref="E12:F12"/>
    <mergeCell ref="H12:I12"/>
    <mergeCell ref="P11:Q11"/>
    <mergeCell ref="R11:T11"/>
    <mergeCell ref="U11:W11"/>
    <mergeCell ref="S12:T15"/>
    <mergeCell ref="D15:F15"/>
    <mergeCell ref="G15:I15"/>
    <mergeCell ref="K12:L15"/>
    <mergeCell ref="N12:O15"/>
    <mergeCell ref="Q12:Q15"/>
  </mergeCells>
  <printOptions horizontalCentered="1" verticalCentered="1"/>
  <pageMargins left="0.5905511811023623" right="0.3937007874015748" top="0.3937007874015748" bottom="0.1968503937007874" header="0.31496062992125984" footer="0.31496062992125984"/>
  <pageSetup horizontalDpi="600" verticalDpi="600" orientation="landscape" scale="85" r:id="rId2"/>
  <drawing r:id="rId1"/>
</worksheet>
</file>

<file path=xl/worksheets/sheet14.xml><?xml version="1.0" encoding="utf-8"?>
<worksheet xmlns="http://schemas.openxmlformats.org/spreadsheetml/2006/main" xmlns:r="http://schemas.openxmlformats.org/officeDocument/2006/relationships">
  <dimension ref="A1:T53"/>
  <sheetViews>
    <sheetView zoomScaleSheetLayoutView="100" workbookViewId="0" topLeftCell="A1">
      <selection activeCell="AJ16" sqref="AJ16"/>
    </sheetView>
  </sheetViews>
  <sheetFormatPr defaultColWidth="11.421875" defaultRowHeight="12.75"/>
  <cols>
    <col min="1" max="1" width="3.00390625" style="218" customWidth="1"/>
    <col min="2" max="2" width="2.421875" style="218" customWidth="1"/>
    <col min="3" max="3" width="0.85546875" style="218" customWidth="1"/>
    <col min="4" max="4" width="50.421875" style="218" customWidth="1"/>
    <col min="5" max="5" width="1.1484375" style="218" customWidth="1"/>
    <col min="6" max="6" width="0.85546875" style="218" customWidth="1"/>
    <col min="7" max="7" width="9.421875" style="218" customWidth="1"/>
    <col min="8" max="8" width="0.5625" style="218" customWidth="1"/>
    <col min="9" max="9" width="2.00390625" style="218" customWidth="1"/>
    <col min="10" max="10" width="3.8515625" style="218" customWidth="1"/>
    <col min="11" max="11" width="2.421875" style="218" customWidth="1"/>
    <col min="12" max="12" width="9.7109375" style="218" customWidth="1"/>
    <col min="13" max="13" width="0.85546875" style="218" customWidth="1"/>
    <col min="14" max="14" width="9.421875" style="218" customWidth="1"/>
    <col min="15" max="15" width="1.28515625" style="218" customWidth="1"/>
    <col min="16" max="16" width="0.9921875" style="218" hidden="1" customWidth="1"/>
    <col min="17" max="17" width="4.00390625" style="218" customWidth="1"/>
    <col min="18" max="18" width="1.8515625" style="218" customWidth="1"/>
    <col min="19" max="19" width="10.8515625" style="218" customWidth="1"/>
    <col min="20" max="20" width="12.57421875" style="218" customWidth="1"/>
    <col min="21" max="22" width="11.421875" style="218" customWidth="1"/>
    <col min="23" max="16384" width="11.421875" style="218" customWidth="1"/>
  </cols>
  <sheetData>
    <row r="1" spans="2:20" s="217" customFormat="1" ht="12.75">
      <c r="B1" s="574" t="s">
        <v>261</v>
      </c>
      <c r="C1" s="574"/>
      <c r="D1" s="574"/>
      <c r="E1" s="574"/>
      <c r="F1" s="574"/>
      <c r="G1" s="574"/>
      <c r="H1" s="574"/>
      <c r="I1" s="574"/>
      <c r="J1" s="574"/>
      <c r="K1" s="574"/>
      <c r="L1" s="574"/>
      <c r="M1" s="574"/>
      <c r="N1" s="574"/>
      <c r="O1" s="574"/>
      <c r="P1" s="574"/>
      <c r="Q1" s="574"/>
      <c r="R1" s="574"/>
      <c r="S1" s="574"/>
      <c r="T1" s="574"/>
    </row>
    <row r="2" spans="2:20" s="217" customFormat="1" ht="12.75">
      <c r="B2" s="574" t="s">
        <v>262</v>
      </c>
      <c r="C2" s="574"/>
      <c r="D2" s="574"/>
      <c r="E2" s="574"/>
      <c r="F2" s="574"/>
      <c r="G2" s="574"/>
      <c r="H2" s="574"/>
      <c r="I2" s="574"/>
      <c r="J2" s="574"/>
      <c r="K2" s="574"/>
      <c r="L2" s="574"/>
      <c r="M2" s="574"/>
      <c r="N2" s="574"/>
      <c r="O2" s="574"/>
      <c r="P2" s="574"/>
      <c r="Q2" s="574"/>
      <c r="R2" s="574"/>
      <c r="S2" s="574"/>
      <c r="T2" s="574"/>
    </row>
    <row r="3" s="217" customFormat="1" ht="12.75"/>
    <row r="4" spans="2:20" s="217" customFormat="1" ht="12.75">
      <c r="B4" s="574" t="s">
        <v>263</v>
      </c>
      <c r="C4" s="574"/>
      <c r="D4" s="574"/>
      <c r="E4" s="574"/>
      <c r="F4" s="574"/>
      <c r="G4" s="574"/>
      <c r="H4" s="574"/>
      <c r="I4" s="574"/>
      <c r="J4" s="574"/>
      <c r="K4" s="574"/>
      <c r="L4" s="574"/>
      <c r="M4" s="574"/>
      <c r="N4" s="574"/>
      <c r="O4" s="574"/>
      <c r="P4" s="574"/>
      <c r="Q4" s="574"/>
      <c r="R4" s="574"/>
      <c r="S4" s="574"/>
      <c r="T4" s="574"/>
    </row>
    <row r="5" spans="2:20" s="217" customFormat="1" ht="12.75">
      <c r="B5" s="574" t="s">
        <v>264</v>
      </c>
      <c r="C5" s="574"/>
      <c r="D5" s="574"/>
      <c r="E5" s="574"/>
      <c r="F5" s="574"/>
      <c r="G5" s="574"/>
      <c r="H5" s="574"/>
      <c r="I5" s="574"/>
      <c r="J5" s="574"/>
      <c r="K5" s="574"/>
      <c r="L5" s="574"/>
      <c r="M5" s="574"/>
      <c r="N5" s="574"/>
      <c r="O5" s="574"/>
      <c r="P5" s="574"/>
      <c r="Q5" s="574"/>
      <c r="R5" s="574"/>
      <c r="S5" s="574"/>
      <c r="T5" s="574"/>
    </row>
    <row r="6" spans="2:20" s="217" customFormat="1" ht="12.75">
      <c r="B6" s="294"/>
      <c r="C6" s="294"/>
      <c r="D6" s="294"/>
      <c r="E6" s="294"/>
      <c r="F6" s="294"/>
      <c r="G6" s="294"/>
      <c r="H6" s="294"/>
      <c r="I6" s="294"/>
      <c r="J6" s="294"/>
      <c r="K6" s="294"/>
      <c r="L6" s="294"/>
      <c r="M6" s="294"/>
      <c r="N6" s="294"/>
      <c r="O6" s="294"/>
      <c r="P6" s="294"/>
      <c r="Q6" s="294"/>
      <c r="R6" s="294"/>
      <c r="S6" s="294"/>
      <c r="T6" s="294"/>
    </row>
    <row r="7" ht="12.75"/>
    <row r="8" spans="2:19" s="215" customFormat="1" ht="15.75" customHeight="1">
      <c r="B8" s="219" t="s">
        <v>298</v>
      </c>
      <c r="D8" s="216"/>
      <c r="F8" s="217"/>
      <c r="G8" s="217"/>
      <c r="H8" s="217"/>
      <c r="I8" s="217"/>
      <c r="J8" s="217"/>
      <c r="K8" s="217"/>
      <c r="L8" s="217"/>
      <c r="M8" s="217"/>
      <c r="N8" s="217"/>
      <c r="O8" s="217"/>
      <c r="P8" s="217"/>
      <c r="Q8" s="217"/>
      <c r="R8" s="217"/>
      <c r="S8" s="217"/>
    </row>
    <row r="9" ht="6" customHeight="1" thickBot="1"/>
    <row r="10" spans="2:20" ht="12.75" customHeight="1">
      <c r="B10" s="583" t="s">
        <v>206</v>
      </c>
      <c r="C10" s="584"/>
      <c r="D10" s="584"/>
      <c r="E10" s="585"/>
      <c r="F10" s="593" t="s">
        <v>363</v>
      </c>
      <c r="G10" s="579"/>
      <c r="H10" s="579"/>
      <c r="I10" s="579"/>
      <c r="J10" s="579"/>
      <c r="K10" s="579"/>
      <c r="L10" s="580"/>
      <c r="M10" s="253"/>
      <c r="N10" s="579" t="s">
        <v>403</v>
      </c>
      <c r="O10" s="579"/>
      <c r="P10" s="579"/>
      <c r="Q10" s="579"/>
      <c r="R10" s="579"/>
      <c r="S10" s="580"/>
      <c r="T10" s="577" t="s">
        <v>266</v>
      </c>
    </row>
    <row r="11" spans="2:20" ht="27.75" customHeight="1" thickBot="1">
      <c r="B11" s="586"/>
      <c r="C11" s="587"/>
      <c r="D11" s="587"/>
      <c r="E11" s="588"/>
      <c r="F11" s="594"/>
      <c r="G11" s="581"/>
      <c r="H11" s="581"/>
      <c r="I11" s="581"/>
      <c r="J11" s="581"/>
      <c r="K11" s="581"/>
      <c r="L11" s="582"/>
      <c r="M11" s="254"/>
      <c r="N11" s="581"/>
      <c r="O11" s="581"/>
      <c r="P11" s="581"/>
      <c r="Q11" s="581"/>
      <c r="R11" s="581"/>
      <c r="S11" s="582"/>
      <c r="T11" s="578"/>
    </row>
    <row r="12" spans="2:20" ht="12.75">
      <c r="B12" s="255" t="s">
        <v>207</v>
      </c>
      <c r="C12" s="256"/>
      <c r="D12" s="257"/>
      <c r="E12" s="257"/>
      <c r="F12" s="257"/>
      <c r="G12" s="257"/>
      <c r="H12" s="257"/>
      <c r="I12" s="257"/>
      <c r="J12" s="257"/>
      <c r="K12" s="257"/>
      <c r="L12" s="257"/>
      <c r="M12" s="257"/>
      <c r="N12" s="257"/>
      <c r="O12" s="257"/>
      <c r="P12" s="257"/>
      <c r="Q12" s="257"/>
      <c r="R12" s="257"/>
      <c r="S12" s="257"/>
      <c r="T12" s="258"/>
    </row>
    <row r="13" spans="2:20" ht="19.5" customHeight="1">
      <c r="B13" s="575">
        <v>1</v>
      </c>
      <c r="C13" s="220"/>
      <c r="D13" s="221" t="s">
        <v>740</v>
      </c>
      <c r="E13" s="222"/>
      <c r="G13" s="223">
        <v>3314</v>
      </c>
      <c r="H13" s="220"/>
      <c r="J13" s="220"/>
      <c r="K13" s="220" t="s">
        <v>239</v>
      </c>
      <c r="L13" s="224">
        <v>50.2</v>
      </c>
      <c r="N13" s="223">
        <v>3215</v>
      </c>
      <c r="O13" s="220"/>
      <c r="Q13" s="220"/>
      <c r="R13" s="220" t="s">
        <v>239</v>
      </c>
      <c r="S13" s="224">
        <v>37.383720930232556</v>
      </c>
      <c r="T13" s="589" t="s">
        <v>280</v>
      </c>
    </row>
    <row r="14" spans="2:20" ht="16.5" customHeight="1">
      <c r="B14" s="576"/>
      <c r="C14" s="225"/>
      <c r="D14" s="226" t="s">
        <v>208</v>
      </c>
      <c r="E14" s="227"/>
      <c r="G14" s="228">
        <v>66</v>
      </c>
      <c r="H14" s="225"/>
      <c r="J14" s="225"/>
      <c r="K14" s="225"/>
      <c r="L14" s="229"/>
      <c r="N14" s="228">
        <v>86</v>
      </c>
      <c r="O14" s="225"/>
      <c r="Q14" s="225"/>
      <c r="R14" s="225"/>
      <c r="S14" s="229"/>
      <c r="T14" s="590"/>
    </row>
    <row r="15" spans="2:20" ht="18.75" customHeight="1">
      <c r="B15" s="575">
        <v>2</v>
      </c>
      <c r="C15" s="220"/>
      <c r="D15" s="221" t="s">
        <v>209</v>
      </c>
      <c r="E15" s="222"/>
      <c r="G15" s="221">
        <v>485</v>
      </c>
      <c r="H15" s="220"/>
      <c r="J15" s="220"/>
      <c r="K15" s="220" t="s">
        <v>239</v>
      </c>
      <c r="L15" s="224">
        <v>4.217391304347826</v>
      </c>
      <c r="N15" s="221">
        <v>521</v>
      </c>
      <c r="O15" s="220"/>
      <c r="Q15" s="220"/>
      <c r="R15" s="220" t="s">
        <v>239</v>
      </c>
      <c r="S15" s="224">
        <v>4.270491803278689</v>
      </c>
      <c r="T15" s="589" t="s">
        <v>282</v>
      </c>
    </row>
    <row r="16" spans="2:20" ht="15" customHeight="1">
      <c r="B16" s="576"/>
      <c r="C16" s="225"/>
      <c r="D16" s="226" t="s">
        <v>210</v>
      </c>
      <c r="E16" s="227"/>
      <c r="G16" s="230">
        <v>115</v>
      </c>
      <c r="H16" s="225"/>
      <c r="J16" s="225"/>
      <c r="K16" s="225"/>
      <c r="L16" s="229"/>
      <c r="N16" s="230">
        <v>122</v>
      </c>
      <c r="O16" s="225"/>
      <c r="Q16" s="225"/>
      <c r="R16" s="225"/>
      <c r="S16" s="229"/>
      <c r="T16" s="590"/>
    </row>
    <row r="17" spans="2:20" ht="21" customHeight="1">
      <c r="B17" s="595" t="s">
        <v>211</v>
      </c>
      <c r="C17" s="220"/>
      <c r="D17" s="221" t="s">
        <v>212</v>
      </c>
      <c r="E17" s="222"/>
      <c r="G17" s="221">
        <v>76</v>
      </c>
      <c r="H17" s="220"/>
      <c r="J17" s="220"/>
      <c r="K17" s="220" t="s">
        <v>239</v>
      </c>
      <c r="L17" s="224">
        <v>1</v>
      </c>
      <c r="N17" s="221">
        <v>82</v>
      </c>
      <c r="O17" s="220"/>
      <c r="Q17" s="220"/>
      <c r="R17" s="220" t="s">
        <v>239</v>
      </c>
      <c r="S17" s="224">
        <v>1</v>
      </c>
      <c r="T17" s="231" t="s">
        <v>299</v>
      </c>
    </row>
    <row r="18" spans="2:20" ht="27" customHeight="1">
      <c r="B18" s="590"/>
      <c r="C18" s="220"/>
      <c r="D18" s="232" t="s">
        <v>213</v>
      </c>
      <c r="E18" s="227"/>
      <c r="G18" s="230">
        <v>76</v>
      </c>
      <c r="H18" s="225"/>
      <c r="J18" s="225"/>
      <c r="K18" s="225"/>
      <c r="L18" s="229"/>
      <c r="N18" s="230">
        <v>82</v>
      </c>
      <c r="O18" s="225"/>
      <c r="Q18" s="225"/>
      <c r="R18" s="225"/>
      <c r="S18" s="229"/>
      <c r="T18" s="231"/>
    </row>
    <row r="19" spans="2:20" ht="18.75" customHeight="1">
      <c r="B19" s="575" t="s">
        <v>214</v>
      </c>
      <c r="C19" s="220"/>
      <c r="D19" s="221" t="s">
        <v>215</v>
      </c>
      <c r="E19" s="222"/>
      <c r="G19" s="221">
        <v>131</v>
      </c>
      <c r="H19" s="220" t="s">
        <v>238</v>
      </c>
      <c r="J19" s="220">
        <v>100</v>
      </c>
      <c r="K19" s="220" t="s">
        <v>239</v>
      </c>
      <c r="L19" s="233">
        <v>0.27010309278350514</v>
      </c>
      <c r="N19" s="221">
        <v>180</v>
      </c>
      <c r="O19" s="220" t="s">
        <v>238</v>
      </c>
      <c r="Q19" s="220">
        <v>100</v>
      </c>
      <c r="R19" s="220" t="s">
        <v>239</v>
      </c>
      <c r="S19" s="233">
        <v>0.345489443378119</v>
      </c>
      <c r="T19" s="589" t="s">
        <v>284</v>
      </c>
    </row>
    <row r="20" spans="2:20" ht="17.25" customHeight="1">
      <c r="B20" s="576"/>
      <c r="C20" s="225"/>
      <c r="D20" s="226" t="s">
        <v>216</v>
      </c>
      <c r="E20" s="227"/>
      <c r="G20" s="226">
        <v>485</v>
      </c>
      <c r="H20" s="225"/>
      <c r="J20" s="225"/>
      <c r="K20" s="225"/>
      <c r="L20" s="229"/>
      <c r="N20" s="226">
        <v>521</v>
      </c>
      <c r="O20" s="225"/>
      <c r="Q20" s="225"/>
      <c r="R20" s="225"/>
      <c r="S20" s="229"/>
      <c r="T20" s="590"/>
    </row>
    <row r="21" spans="2:20" ht="30" customHeight="1">
      <c r="B21" s="575" t="s">
        <v>217</v>
      </c>
      <c r="C21" s="220"/>
      <c r="D21" s="234" t="s">
        <v>218</v>
      </c>
      <c r="E21" s="222"/>
      <c r="G21" s="223">
        <v>185</v>
      </c>
      <c r="H21" s="220"/>
      <c r="J21" s="220"/>
      <c r="K21" s="220" t="s">
        <v>239</v>
      </c>
      <c r="L21" s="235">
        <v>16.818181818181817</v>
      </c>
      <c r="N21" s="223">
        <v>136</v>
      </c>
      <c r="O21" s="220"/>
      <c r="Q21" s="220"/>
      <c r="R21" s="220" t="s">
        <v>239</v>
      </c>
      <c r="S21" s="235">
        <v>12.363636363636363</v>
      </c>
      <c r="T21" s="591" t="s">
        <v>285</v>
      </c>
    </row>
    <row r="22" spans="2:20" ht="24">
      <c r="B22" s="576"/>
      <c r="C22" s="225"/>
      <c r="D22" s="232" t="s">
        <v>219</v>
      </c>
      <c r="E22" s="227"/>
      <c r="G22" s="228">
        <v>11</v>
      </c>
      <c r="H22" s="225"/>
      <c r="J22" s="225"/>
      <c r="K22" s="225"/>
      <c r="L22" s="229"/>
      <c r="N22" s="228">
        <v>11</v>
      </c>
      <c r="O22" s="225"/>
      <c r="Q22" s="225"/>
      <c r="R22" s="225"/>
      <c r="S22" s="229"/>
      <c r="T22" s="590"/>
    </row>
    <row r="23" spans="2:20" ht="12.75">
      <c r="B23" s="255" t="s">
        <v>220</v>
      </c>
      <c r="C23" s="259"/>
      <c r="D23" s="260"/>
      <c r="E23" s="261"/>
      <c r="F23" s="261"/>
      <c r="G23" s="261"/>
      <c r="H23" s="261"/>
      <c r="I23" s="261"/>
      <c r="J23" s="261"/>
      <c r="K23" s="261"/>
      <c r="L23" s="261"/>
      <c r="M23" s="261"/>
      <c r="N23" s="261"/>
      <c r="O23" s="261"/>
      <c r="P23" s="261"/>
      <c r="Q23" s="261"/>
      <c r="R23" s="261"/>
      <c r="S23" s="261"/>
      <c r="T23" s="261"/>
    </row>
    <row r="24" spans="2:20" ht="23.25" customHeight="1">
      <c r="B24" s="575">
        <v>1</v>
      </c>
      <c r="C24" s="220"/>
      <c r="D24" s="221" t="s">
        <v>741</v>
      </c>
      <c r="E24" s="222"/>
      <c r="G24" s="266">
        <v>3499</v>
      </c>
      <c r="H24" s="220" t="s">
        <v>238</v>
      </c>
      <c r="J24" s="220">
        <v>100</v>
      </c>
      <c r="K24" s="220" t="s">
        <v>239</v>
      </c>
      <c r="L24" s="233">
        <v>0.957</v>
      </c>
      <c r="N24" s="266">
        <v>3351</v>
      </c>
      <c r="O24" s="220" t="s">
        <v>238</v>
      </c>
      <c r="Q24" s="220">
        <v>100</v>
      </c>
      <c r="R24" s="220" t="s">
        <v>239</v>
      </c>
      <c r="S24" s="233">
        <v>0.8708419958419958</v>
      </c>
      <c r="T24" s="591" t="s">
        <v>286</v>
      </c>
    </row>
    <row r="25" spans="2:20" ht="20.25" customHeight="1">
      <c r="B25" s="576"/>
      <c r="C25" s="225"/>
      <c r="D25" s="237" t="s">
        <v>240</v>
      </c>
      <c r="E25" s="238"/>
      <c r="G25" s="267">
        <v>3655</v>
      </c>
      <c r="H25" s="225"/>
      <c r="J25" s="225"/>
      <c r="K25" s="225"/>
      <c r="L25" s="229"/>
      <c r="N25" s="267">
        <v>3848</v>
      </c>
      <c r="O25" s="225"/>
      <c r="Q25" s="225"/>
      <c r="R25" s="225"/>
      <c r="S25" s="229"/>
      <c r="T25" s="590"/>
    </row>
    <row r="26" spans="2:20" ht="20.25" customHeight="1">
      <c r="B26" s="239">
        <v>2</v>
      </c>
      <c r="C26" s="220"/>
      <c r="D26" s="220" t="s">
        <v>241</v>
      </c>
      <c r="E26" s="240"/>
      <c r="G26" s="236">
        <v>1092</v>
      </c>
      <c r="H26" s="220" t="s">
        <v>238</v>
      </c>
      <c r="J26" s="220">
        <v>100</v>
      </c>
      <c r="K26" s="220" t="s">
        <v>239</v>
      </c>
      <c r="L26" s="233">
        <v>0.9911558401951815</v>
      </c>
      <c r="N26" s="236">
        <v>1047</v>
      </c>
      <c r="O26" s="220" t="s">
        <v>238</v>
      </c>
      <c r="Q26" s="220">
        <v>100</v>
      </c>
      <c r="R26" s="220" t="s">
        <v>239</v>
      </c>
      <c r="S26" s="233">
        <v>0.9798966756513926</v>
      </c>
      <c r="T26" s="231" t="s">
        <v>286</v>
      </c>
    </row>
    <row r="27" spans="2:20" ht="19.5" customHeight="1">
      <c r="B27" s="239"/>
      <c r="C27" s="220"/>
      <c r="D27" s="241" t="s">
        <v>242</v>
      </c>
      <c r="E27" s="240"/>
      <c r="G27" s="228">
        <v>1101.744</v>
      </c>
      <c r="H27" s="225"/>
      <c r="J27" s="225"/>
      <c r="K27" s="225"/>
      <c r="L27" s="229"/>
      <c r="N27" s="228">
        <v>1068.48</v>
      </c>
      <c r="O27" s="225"/>
      <c r="Q27" s="225"/>
      <c r="R27" s="225"/>
      <c r="S27" s="229"/>
      <c r="T27" s="231"/>
    </row>
    <row r="28" spans="2:20" ht="19.5" customHeight="1">
      <c r="B28" s="242">
        <v>3</v>
      </c>
      <c r="C28" s="243"/>
      <c r="D28" s="244" t="s">
        <v>221</v>
      </c>
      <c r="E28" s="245"/>
      <c r="G28" s="236">
        <v>113</v>
      </c>
      <c r="I28" s="220" t="s">
        <v>238</v>
      </c>
      <c r="J28" s="220">
        <v>100</v>
      </c>
      <c r="K28" s="220" t="s">
        <v>239</v>
      </c>
      <c r="L28" s="233">
        <v>0.6764441783897036</v>
      </c>
      <c r="N28" s="236">
        <v>66</v>
      </c>
      <c r="P28" s="220" t="s">
        <v>238</v>
      </c>
      <c r="Q28" s="220">
        <v>100</v>
      </c>
      <c r="R28" s="220" t="s">
        <v>239</v>
      </c>
      <c r="S28" s="233">
        <v>0.5736636245110821</v>
      </c>
      <c r="T28" s="246" t="s">
        <v>286</v>
      </c>
    </row>
    <row r="29" spans="2:20" ht="26.25" customHeight="1">
      <c r="B29" s="239"/>
      <c r="C29" s="220"/>
      <c r="D29" s="237" t="s">
        <v>222</v>
      </c>
      <c r="E29" s="240"/>
      <c r="G29" s="268">
        <v>167.05</v>
      </c>
      <c r="I29" s="225"/>
      <c r="J29" s="225"/>
      <c r="K29" s="225"/>
      <c r="L29" s="229"/>
      <c r="M29" s="247"/>
      <c r="N29" s="268">
        <v>115.05</v>
      </c>
      <c r="P29" s="225"/>
      <c r="Q29" s="225"/>
      <c r="R29" s="225"/>
      <c r="S29" s="229"/>
      <c r="T29" s="203"/>
    </row>
    <row r="30" spans="2:20" ht="17.25" customHeight="1">
      <c r="B30" s="575">
        <v>4</v>
      </c>
      <c r="C30" s="243"/>
      <c r="D30" s="244" t="s">
        <v>223</v>
      </c>
      <c r="E30" s="248"/>
      <c r="G30" s="236">
        <v>82</v>
      </c>
      <c r="H30" s="220" t="s">
        <v>238</v>
      </c>
      <c r="J30" s="220">
        <v>100</v>
      </c>
      <c r="K30" s="220" t="s">
        <v>239</v>
      </c>
      <c r="L30" s="233">
        <v>0.99009900990099</v>
      </c>
      <c r="N30" s="236">
        <v>88</v>
      </c>
      <c r="O30" s="220" t="s">
        <v>238</v>
      </c>
      <c r="Q30" s="220">
        <v>100</v>
      </c>
      <c r="R30" s="220" t="s">
        <v>239</v>
      </c>
      <c r="S30" s="233">
        <v>0.9900990099009902</v>
      </c>
      <c r="T30" s="592" t="s">
        <v>286</v>
      </c>
    </row>
    <row r="31" spans="2:20" ht="24">
      <c r="B31" s="576"/>
      <c r="C31" s="225"/>
      <c r="D31" s="237" t="s">
        <v>224</v>
      </c>
      <c r="E31" s="238"/>
      <c r="G31" s="268">
        <v>82.82000000000001</v>
      </c>
      <c r="H31" s="225"/>
      <c r="J31" s="225"/>
      <c r="K31" s="225"/>
      <c r="L31" s="229"/>
      <c r="N31" s="268">
        <v>88.88</v>
      </c>
      <c r="O31" s="225"/>
      <c r="Q31" s="225"/>
      <c r="R31" s="225"/>
      <c r="S31" s="229"/>
      <c r="T31" s="590"/>
    </row>
    <row r="32" spans="2:20" ht="26.25" customHeight="1">
      <c r="B32" s="575">
        <v>5</v>
      </c>
      <c r="C32" s="220"/>
      <c r="D32" s="249" t="s">
        <v>289</v>
      </c>
      <c r="E32" s="222"/>
      <c r="G32" s="223">
        <v>1930</v>
      </c>
      <c r="H32" s="220" t="s">
        <v>238</v>
      </c>
      <c r="J32" s="220">
        <v>100</v>
      </c>
      <c r="K32" s="220" t="s">
        <v>239</v>
      </c>
      <c r="L32" s="233">
        <v>0.978</v>
      </c>
      <c r="N32" s="223">
        <v>1753</v>
      </c>
      <c r="O32" s="220" t="s">
        <v>238</v>
      </c>
      <c r="Q32" s="220">
        <v>100</v>
      </c>
      <c r="R32" s="220" t="s">
        <v>239</v>
      </c>
      <c r="S32" s="233">
        <v>0.9848314606741573</v>
      </c>
      <c r="T32" s="591" t="s">
        <v>286</v>
      </c>
    </row>
    <row r="33" spans="2:20" ht="24">
      <c r="B33" s="576"/>
      <c r="C33" s="225"/>
      <c r="D33" s="232" t="s">
        <v>290</v>
      </c>
      <c r="E33" s="227"/>
      <c r="G33" s="269">
        <v>1974</v>
      </c>
      <c r="H33" s="225"/>
      <c r="J33" s="225"/>
      <c r="K33" s="225"/>
      <c r="L33" s="229"/>
      <c r="N33" s="269">
        <v>1780</v>
      </c>
      <c r="O33" s="225"/>
      <c r="Q33" s="225"/>
      <c r="R33" s="225"/>
      <c r="S33" s="229"/>
      <c r="T33" s="590"/>
    </row>
    <row r="34" spans="2:20" ht="12.75">
      <c r="B34" s="262" t="s">
        <v>225</v>
      </c>
      <c r="C34" s="259"/>
      <c r="D34" s="260"/>
      <c r="E34" s="261"/>
      <c r="F34" s="261"/>
      <c r="G34" s="261"/>
      <c r="H34" s="261"/>
      <c r="I34" s="261"/>
      <c r="J34" s="261"/>
      <c r="K34" s="261"/>
      <c r="L34" s="261"/>
      <c r="M34" s="261"/>
      <c r="N34" s="261"/>
      <c r="O34" s="261"/>
      <c r="P34" s="261"/>
      <c r="Q34" s="261"/>
      <c r="R34" s="261"/>
      <c r="S34" s="261"/>
      <c r="T34" s="263"/>
    </row>
    <row r="35" spans="2:20" ht="12.75">
      <c r="B35" s="575">
        <v>1</v>
      </c>
      <c r="C35" s="220"/>
      <c r="D35" s="221" t="s">
        <v>226</v>
      </c>
      <c r="E35" s="222"/>
      <c r="G35" s="223">
        <v>194.25</v>
      </c>
      <c r="H35" s="220" t="s">
        <v>238</v>
      </c>
      <c r="J35" s="220">
        <v>100</v>
      </c>
      <c r="K35" s="220" t="s">
        <v>239</v>
      </c>
      <c r="L35" s="233">
        <v>0.925</v>
      </c>
      <c r="N35" s="223">
        <v>194.25</v>
      </c>
      <c r="O35" s="220" t="s">
        <v>238</v>
      </c>
      <c r="Q35" s="220">
        <v>100</v>
      </c>
      <c r="R35" s="220" t="s">
        <v>239</v>
      </c>
      <c r="S35" s="233">
        <v>0.925</v>
      </c>
      <c r="T35" s="591" t="s">
        <v>286</v>
      </c>
    </row>
    <row r="36" spans="2:20" ht="16.5" customHeight="1">
      <c r="B36" s="576"/>
      <c r="C36" s="225"/>
      <c r="D36" s="232" t="s">
        <v>227</v>
      </c>
      <c r="E36" s="227"/>
      <c r="G36" s="228">
        <v>210</v>
      </c>
      <c r="H36" s="225"/>
      <c r="J36" s="225"/>
      <c r="K36" s="225"/>
      <c r="L36" s="229"/>
      <c r="N36" s="228">
        <v>210</v>
      </c>
      <c r="O36" s="225"/>
      <c r="Q36" s="225"/>
      <c r="R36" s="225"/>
      <c r="S36" s="229"/>
      <c r="T36" s="590"/>
    </row>
    <row r="37" spans="2:20" ht="12.75">
      <c r="B37" s="575">
        <v>2</v>
      </c>
      <c r="C37" s="220"/>
      <c r="D37" s="221" t="s">
        <v>228</v>
      </c>
      <c r="E37" s="222"/>
      <c r="G37" s="223">
        <v>490</v>
      </c>
      <c r="H37" s="220" t="s">
        <v>238</v>
      </c>
      <c r="J37" s="220">
        <v>100</v>
      </c>
      <c r="K37" s="220" t="s">
        <v>239</v>
      </c>
      <c r="L37" s="233">
        <v>1.0103092783505154</v>
      </c>
      <c r="N37" s="223">
        <v>529</v>
      </c>
      <c r="O37" s="220" t="s">
        <v>238</v>
      </c>
      <c r="Q37" s="220">
        <v>100</v>
      </c>
      <c r="R37" s="220" t="s">
        <v>239</v>
      </c>
      <c r="S37" s="233">
        <v>1.0153550863723608</v>
      </c>
      <c r="T37" s="231">
        <v>100</v>
      </c>
    </row>
    <row r="38" spans="1:20" ht="18.75" customHeight="1">
      <c r="A38" s="295"/>
      <c r="B38" s="576"/>
      <c r="C38" s="225"/>
      <c r="D38" s="232" t="s">
        <v>229</v>
      </c>
      <c r="E38" s="227"/>
      <c r="G38" s="269">
        <v>485</v>
      </c>
      <c r="H38" s="225"/>
      <c r="J38" s="225"/>
      <c r="K38" s="225"/>
      <c r="L38" s="229"/>
      <c r="N38" s="269">
        <v>521</v>
      </c>
      <c r="O38" s="225"/>
      <c r="Q38" s="225"/>
      <c r="R38" s="225"/>
      <c r="S38" s="229"/>
      <c r="T38" s="231"/>
    </row>
    <row r="39" spans="2:20" ht="12.75">
      <c r="B39" s="575">
        <v>3</v>
      </c>
      <c r="C39" s="220"/>
      <c r="D39" s="221" t="s">
        <v>292</v>
      </c>
      <c r="E39" s="222"/>
      <c r="G39" s="223">
        <v>63</v>
      </c>
      <c r="H39" s="220" t="s">
        <v>238</v>
      </c>
      <c r="J39" s="220">
        <v>100</v>
      </c>
      <c r="K39" s="220" t="s">
        <v>239</v>
      </c>
      <c r="L39" s="233">
        <v>2.423076923076923</v>
      </c>
      <c r="N39" s="223">
        <v>69</v>
      </c>
      <c r="O39" s="220" t="s">
        <v>238</v>
      </c>
      <c r="Q39" s="220">
        <v>100</v>
      </c>
      <c r="R39" s="220" t="s">
        <v>239</v>
      </c>
      <c r="S39" s="233">
        <v>2.6538461538461537</v>
      </c>
      <c r="T39" s="591" t="s">
        <v>330</v>
      </c>
    </row>
    <row r="40" spans="2:20" ht="24">
      <c r="B40" s="576"/>
      <c r="C40" s="225"/>
      <c r="D40" s="232" t="s">
        <v>230</v>
      </c>
      <c r="E40" s="227"/>
      <c r="G40" s="228">
        <v>26</v>
      </c>
      <c r="H40" s="225"/>
      <c r="J40" s="225"/>
      <c r="K40" s="225"/>
      <c r="L40" s="229"/>
      <c r="N40" s="228">
        <v>26</v>
      </c>
      <c r="O40" s="225"/>
      <c r="Q40" s="225"/>
      <c r="R40" s="225"/>
      <c r="S40" s="229"/>
      <c r="T40" s="590"/>
    </row>
    <row r="41" spans="2:20" ht="12.75">
      <c r="B41" s="262" t="s">
        <v>231</v>
      </c>
      <c r="C41" s="259"/>
      <c r="D41" s="261"/>
      <c r="E41" s="261"/>
      <c r="F41" s="261"/>
      <c r="G41" s="261"/>
      <c r="H41" s="261"/>
      <c r="I41" s="264"/>
      <c r="J41" s="261"/>
      <c r="K41" s="261"/>
      <c r="L41" s="261"/>
      <c r="M41" s="261"/>
      <c r="N41" s="261"/>
      <c r="O41" s="261"/>
      <c r="P41" s="264"/>
      <c r="Q41" s="261"/>
      <c r="R41" s="261"/>
      <c r="S41" s="261"/>
      <c r="T41" s="263"/>
    </row>
    <row r="42" spans="2:20" ht="26.25" customHeight="1">
      <c r="B42" s="575">
        <v>1</v>
      </c>
      <c r="C42" s="220"/>
      <c r="D42" s="234" t="s">
        <v>232</v>
      </c>
      <c r="E42" s="222"/>
      <c r="G42" s="223">
        <v>3499</v>
      </c>
      <c r="H42" s="220" t="s">
        <v>238</v>
      </c>
      <c r="J42" s="220">
        <v>100</v>
      </c>
      <c r="K42" s="220" t="s">
        <v>239</v>
      </c>
      <c r="L42" s="233">
        <v>0.957</v>
      </c>
      <c r="N42" s="223">
        <v>3351</v>
      </c>
      <c r="O42" s="220" t="s">
        <v>238</v>
      </c>
      <c r="Q42" s="220">
        <v>100</v>
      </c>
      <c r="R42" s="220" t="s">
        <v>239</v>
      </c>
      <c r="S42" s="233">
        <v>0.8708419958419958</v>
      </c>
      <c r="T42" s="591" t="s">
        <v>329</v>
      </c>
    </row>
    <row r="43" spans="2:20" ht="27.75" customHeight="1">
      <c r="B43" s="576"/>
      <c r="C43" s="225"/>
      <c r="D43" s="232" t="s">
        <v>233</v>
      </c>
      <c r="E43" s="227"/>
      <c r="G43" s="228">
        <v>3655</v>
      </c>
      <c r="H43" s="225"/>
      <c r="J43" s="225"/>
      <c r="K43" s="225"/>
      <c r="L43" s="229"/>
      <c r="N43" s="228">
        <v>3848</v>
      </c>
      <c r="O43" s="225"/>
      <c r="Q43" s="225"/>
      <c r="R43" s="225"/>
      <c r="S43" s="229"/>
      <c r="T43" s="590"/>
    </row>
    <row r="44" spans="2:20" ht="24">
      <c r="B44" s="575">
        <v>2</v>
      </c>
      <c r="C44" s="220"/>
      <c r="D44" s="234" t="s">
        <v>234</v>
      </c>
      <c r="E44" s="222"/>
      <c r="G44" s="223">
        <v>1223</v>
      </c>
      <c r="H44" s="220" t="s">
        <v>238</v>
      </c>
      <c r="J44" s="220">
        <v>100</v>
      </c>
      <c r="K44" s="220" t="s">
        <v>239</v>
      </c>
      <c r="L44" s="233">
        <v>0.9951179820992677</v>
      </c>
      <c r="N44" s="223">
        <v>1227</v>
      </c>
      <c r="O44" s="220" t="s">
        <v>238</v>
      </c>
      <c r="Q44" s="220">
        <v>100</v>
      </c>
      <c r="R44" s="220" t="s">
        <v>239</v>
      </c>
      <c r="S44" s="233">
        <v>0.9831730769230769</v>
      </c>
      <c r="T44" s="591" t="s">
        <v>329</v>
      </c>
    </row>
    <row r="45" spans="2:20" ht="30" customHeight="1">
      <c r="B45" s="576"/>
      <c r="C45" s="225"/>
      <c r="D45" s="232" t="s">
        <v>235</v>
      </c>
      <c r="E45" s="227"/>
      <c r="G45" s="228">
        <v>1229</v>
      </c>
      <c r="H45" s="225"/>
      <c r="J45" s="225"/>
      <c r="K45" s="225"/>
      <c r="L45" s="229"/>
      <c r="N45" s="228">
        <v>1248</v>
      </c>
      <c r="O45" s="225"/>
      <c r="Q45" s="225"/>
      <c r="R45" s="225"/>
      <c r="S45" s="229"/>
      <c r="T45" s="590"/>
    </row>
    <row r="46" spans="2:20" ht="12.75">
      <c r="B46" s="262" t="s">
        <v>236</v>
      </c>
      <c r="C46" s="259"/>
      <c r="D46" s="260"/>
      <c r="E46" s="261"/>
      <c r="F46" s="261"/>
      <c r="G46" s="261"/>
      <c r="H46" s="261"/>
      <c r="I46" s="261"/>
      <c r="J46" s="261"/>
      <c r="K46" s="261"/>
      <c r="L46" s="261"/>
      <c r="M46" s="261"/>
      <c r="N46" s="261"/>
      <c r="O46" s="261"/>
      <c r="P46" s="264"/>
      <c r="Q46" s="261"/>
      <c r="R46" s="261"/>
      <c r="S46" s="261"/>
      <c r="T46" s="263"/>
    </row>
    <row r="47" spans="2:20" ht="60" customHeight="1">
      <c r="B47" s="239">
        <v>1</v>
      </c>
      <c r="C47" s="220"/>
      <c r="D47" s="250" t="s">
        <v>243</v>
      </c>
      <c r="E47" s="222"/>
      <c r="G47" s="223">
        <v>4152</v>
      </c>
      <c r="H47" s="220" t="s">
        <v>238</v>
      </c>
      <c r="J47" s="220">
        <v>100</v>
      </c>
      <c r="K47" s="220" t="s">
        <v>239</v>
      </c>
      <c r="L47" s="235">
        <v>9.815602836879433</v>
      </c>
      <c r="N47" s="223">
        <v>3458</v>
      </c>
      <c r="O47" s="220" t="s">
        <v>238</v>
      </c>
      <c r="Q47" s="220">
        <v>100</v>
      </c>
      <c r="R47" s="220" t="s">
        <v>239</v>
      </c>
      <c r="S47" s="235">
        <v>9.320754716981131</v>
      </c>
      <c r="T47" s="591"/>
    </row>
    <row r="48" spans="2:20" ht="22.5">
      <c r="B48" s="251"/>
      <c r="C48" s="225"/>
      <c r="D48" s="252" t="s">
        <v>237</v>
      </c>
      <c r="E48" s="227"/>
      <c r="F48" s="282"/>
      <c r="G48" s="228">
        <v>423</v>
      </c>
      <c r="H48" s="225"/>
      <c r="J48" s="225"/>
      <c r="K48" s="225"/>
      <c r="L48" s="229"/>
      <c r="N48" s="228">
        <v>371</v>
      </c>
      <c r="O48" s="225"/>
      <c r="Q48" s="225"/>
      <c r="R48" s="225"/>
      <c r="S48" s="229"/>
      <c r="T48" s="590"/>
    </row>
    <row r="49" spans="4:20" ht="12.75" customHeight="1">
      <c r="D49" s="596" t="s">
        <v>744</v>
      </c>
      <c r="E49" s="596"/>
      <c r="F49" s="596"/>
      <c r="G49" s="596"/>
      <c r="H49" s="596"/>
      <c r="I49" s="596"/>
      <c r="J49" s="596"/>
      <c r="K49" s="596"/>
      <c r="L49" s="596"/>
      <c r="M49" s="596"/>
      <c r="N49" s="596"/>
      <c r="O49" s="596"/>
      <c r="P49" s="596"/>
      <c r="Q49" s="596"/>
      <c r="R49" s="596"/>
      <c r="S49" s="596"/>
      <c r="T49" s="596"/>
    </row>
    <row r="50" spans="4:20" ht="12.75">
      <c r="D50" s="596"/>
      <c r="E50" s="596"/>
      <c r="F50" s="596"/>
      <c r="G50" s="596"/>
      <c r="H50" s="596"/>
      <c r="I50" s="596"/>
      <c r="J50" s="596"/>
      <c r="K50" s="596"/>
      <c r="L50" s="596"/>
      <c r="M50" s="596"/>
      <c r="N50" s="596"/>
      <c r="O50" s="596"/>
      <c r="P50" s="596"/>
      <c r="Q50" s="596"/>
      <c r="R50" s="596"/>
      <c r="S50" s="596"/>
      <c r="T50" s="596"/>
    </row>
    <row r="51" spans="4:20" ht="12.75">
      <c r="D51" s="596"/>
      <c r="E51" s="596"/>
      <c r="F51" s="596"/>
      <c r="G51" s="596"/>
      <c r="H51" s="596"/>
      <c r="I51" s="596"/>
      <c r="J51" s="596"/>
      <c r="K51" s="596"/>
      <c r="L51" s="596"/>
      <c r="M51" s="596"/>
      <c r="N51" s="596"/>
      <c r="O51" s="596"/>
      <c r="P51" s="596"/>
      <c r="Q51" s="596"/>
      <c r="R51" s="596"/>
      <c r="S51" s="596"/>
      <c r="T51" s="596"/>
    </row>
    <row r="52" spans="4:20" ht="12.75">
      <c r="D52" s="596"/>
      <c r="E52" s="596"/>
      <c r="F52" s="596"/>
      <c r="G52" s="596"/>
      <c r="H52" s="596"/>
      <c r="I52" s="596"/>
      <c r="J52" s="596"/>
      <c r="K52" s="596"/>
      <c r="L52" s="596"/>
      <c r="M52" s="596"/>
      <c r="N52" s="596"/>
      <c r="O52" s="596"/>
      <c r="P52" s="596"/>
      <c r="Q52" s="596"/>
      <c r="R52" s="596"/>
      <c r="S52" s="596"/>
      <c r="T52" s="596"/>
    </row>
    <row r="53" ht="12.75">
      <c r="D53" s="218" t="s">
        <v>742</v>
      </c>
    </row>
  </sheetData>
  <sheetProtection/>
  <mergeCells count="34">
    <mergeCell ref="D49:T52"/>
    <mergeCell ref="B24:B25"/>
    <mergeCell ref="T32:T33"/>
    <mergeCell ref="T42:T43"/>
    <mergeCell ref="B42:B43"/>
    <mergeCell ref="B44:B45"/>
    <mergeCell ref="B39:B40"/>
    <mergeCell ref="T35:T36"/>
    <mergeCell ref="T39:T40"/>
    <mergeCell ref="T44:T45"/>
    <mergeCell ref="B30:B31"/>
    <mergeCell ref="B32:B33"/>
    <mergeCell ref="B35:B36"/>
    <mergeCell ref="B37:B38"/>
    <mergeCell ref="B13:B14"/>
    <mergeCell ref="B17:B18"/>
    <mergeCell ref="T13:T14"/>
    <mergeCell ref="T15:T16"/>
    <mergeCell ref="T47:T48"/>
    <mergeCell ref="T30:T31"/>
    <mergeCell ref="T19:T20"/>
    <mergeCell ref="F10:L11"/>
    <mergeCell ref="T24:T25"/>
    <mergeCell ref="T21:T22"/>
    <mergeCell ref="B5:T5"/>
    <mergeCell ref="B4:T4"/>
    <mergeCell ref="B1:T1"/>
    <mergeCell ref="B2:T2"/>
    <mergeCell ref="B19:B20"/>
    <mergeCell ref="B21:B22"/>
    <mergeCell ref="T10:T11"/>
    <mergeCell ref="N10:S11"/>
    <mergeCell ref="B10:E11"/>
    <mergeCell ref="B15:B16"/>
  </mergeCells>
  <printOptions/>
  <pageMargins left="0.7086614173228347" right="0.11811023622047245" top="0.9448818897637796" bottom="0.5905511811023623" header="0.31496062992125984" footer="0.31496062992125984"/>
  <pageSetup fitToHeight="0" horizontalDpi="600" verticalDpi="600" orientation="portrait" scale="73" r:id="rId4"/>
  <headerFooter>
    <oddFooter>&amp;C5</oddFooter>
  </headerFooter>
  <drawing r:id="rId3"/>
  <legacyDrawing r:id="rId2"/>
</worksheet>
</file>

<file path=xl/worksheets/sheet15.xml><?xml version="1.0" encoding="utf-8"?>
<worksheet xmlns="http://schemas.openxmlformats.org/spreadsheetml/2006/main" xmlns:r="http://schemas.openxmlformats.org/officeDocument/2006/relationships">
  <dimension ref="C3:J25"/>
  <sheetViews>
    <sheetView zoomScalePageLayoutView="0" workbookViewId="0" topLeftCell="A4">
      <selection activeCell="F9" sqref="F9"/>
    </sheetView>
  </sheetViews>
  <sheetFormatPr defaultColWidth="11.421875" defaultRowHeight="12.75"/>
  <sheetData>
    <row r="3" spans="3:10" ht="12.75">
      <c r="C3" s="270"/>
      <c r="D3" s="270"/>
      <c r="E3" s="270"/>
      <c r="F3" s="270"/>
      <c r="G3" s="270"/>
      <c r="H3" s="270"/>
      <c r="I3" s="270"/>
      <c r="J3" s="270"/>
    </row>
    <row r="4" spans="3:10" ht="12.75">
      <c r="C4" s="270"/>
      <c r="D4" s="270"/>
      <c r="E4" s="271" t="s">
        <v>269</v>
      </c>
      <c r="F4" s="270"/>
      <c r="G4" s="270"/>
      <c r="H4" s="270"/>
      <c r="I4" s="270"/>
      <c r="J4" s="270"/>
    </row>
    <row r="5" spans="3:10" ht="12.75">
      <c r="C5" s="270"/>
      <c r="D5" s="271"/>
      <c r="E5" s="597" t="s">
        <v>270</v>
      </c>
      <c r="F5" s="597"/>
      <c r="G5" s="597" t="s">
        <v>271</v>
      </c>
      <c r="H5" s="597"/>
      <c r="I5" s="270"/>
      <c r="J5" s="270"/>
    </row>
    <row r="6" spans="3:10" ht="12.75">
      <c r="C6" s="270"/>
      <c r="D6" s="272" t="s">
        <v>272</v>
      </c>
      <c r="E6" s="271" t="s">
        <v>19</v>
      </c>
      <c r="F6" s="271" t="s">
        <v>20</v>
      </c>
      <c r="G6" s="271" t="s">
        <v>19</v>
      </c>
      <c r="H6" s="271" t="s">
        <v>20</v>
      </c>
      <c r="I6" s="271" t="s">
        <v>273</v>
      </c>
      <c r="J6" s="271"/>
    </row>
    <row r="7" spans="3:10" ht="12.75">
      <c r="C7" s="270" t="s">
        <v>274</v>
      </c>
      <c r="D7" s="272">
        <v>6</v>
      </c>
      <c r="E7" s="272">
        <v>191</v>
      </c>
      <c r="F7" s="272">
        <v>6</v>
      </c>
      <c r="G7" s="271">
        <v>6</v>
      </c>
      <c r="H7" s="271">
        <v>0</v>
      </c>
      <c r="I7" s="272">
        <v>19</v>
      </c>
      <c r="J7" s="271"/>
    </row>
    <row r="8" spans="3:10" ht="12.75">
      <c r="C8" s="270" t="s">
        <v>275</v>
      </c>
      <c r="D8" s="272">
        <v>16</v>
      </c>
      <c r="E8" s="272">
        <v>132</v>
      </c>
      <c r="F8" s="272">
        <v>21</v>
      </c>
      <c r="G8" s="271">
        <v>0</v>
      </c>
      <c r="H8" s="271">
        <v>1</v>
      </c>
      <c r="I8" s="272">
        <v>34</v>
      </c>
      <c r="J8" s="271"/>
    </row>
    <row r="9" spans="3:10" ht="12.75">
      <c r="C9" s="270" t="s">
        <v>275</v>
      </c>
      <c r="D9" s="272">
        <v>17</v>
      </c>
      <c r="E9" s="272">
        <v>33</v>
      </c>
      <c r="F9" s="272">
        <v>3</v>
      </c>
      <c r="G9" s="271">
        <v>0</v>
      </c>
      <c r="H9" s="271">
        <v>0</v>
      </c>
      <c r="I9" s="272">
        <v>20</v>
      </c>
      <c r="J9" s="271"/>
    </row>
    <row r="10" spans="3:10" ht="12.75">
      <c r="C10" s="270" t="s">
        <v>275</v>
      </c>
      <c r="D10" s="272">
        <v>12</v>
      </c>
      <c r="E10" s="272">
        <v>18</v>
      </c>
      <c r="F10" s="272">
        <v>3</v>
      </c>
      <c r="G10" s="271">
        <v>0</v>
      </c>
      <c r="H10" s="271">
        <v>0</v>
      </c>
      <c r="I10" s="272">
        <v>12</v>
      </c>
      <c r="J10" s="271"/>
    </row>
    <row r="11" spans="3:10" ht="12.75">
      <c r="C11" s="270" t="s">
        <v>276</v>
      </c>
      <c r="D11" s="272">
        <v>1</v>
      </c>
      <c r="E11" s="271">
        <v>47</v>
      </c>
      <c r="F11" s="271">
        <v>0</v>
      </c>
      <c r="G11" s="271">
        <v>0</v>
      </c>
      <c r="H11" s="271">
        <v>0</v>
      </c>
      <c r="I11" s="272">
        <v>11</v>
      </c>
      <c r="J11" s="271"/>
    </row>
    <row r="12" spans="3:10" ht="12.75">
      <c r="C12" s="270" t="s">
        <v>254</v>
      </c>
      <c r="D12" s="272">
        <v>1</v>
      </c>
      <c r="E12" s="271">
        <v>1</v>
      </c>
      <c r="F12" s="271">
        <v>0</v>
      </c>
      <c r="G12" s="271">
        <v>0</v>
      </c>
      <c r="H12" s="271">
        <v>0</v>
      </c>
      <c r="I12" s="272">
        <v>11</v>
      </c>
      <c r="J12" s="271"/>
    </row>
    <row r="13" spans="3:10" ht="12.75">
      <c r="C13" s="270"/>
      <c r="D13" s="272"/>
      <c r="E13" s="271"/>
      <c r="F13" s="271"/>
      <c r="G13" s="271"/>
      <c r="H13" s="271"/>
      <c r="I13" s="272"/>
      <c r="J13" s="271"/>
    </row>
    <row r="14" spans="3:10" ht="12.75">
      <c r="C14" s="270"/>
      <c r="D14" s="272"/>
      <c r="E14" s="271"/>
      <c r="F14" s="271"/>
      <c r="G14" s="271"/>
      <c r="H14" s="271"/>
      <c r="I14" s="272"/>
      <c r="J14" s="271"/>
    </row>
    <row r="15" spans="3:10" ht="12.75">
      <c r="C15" s="270" t="s">
        <v>277</v>
      </c>
      <c r="D15" s="272">
        <v>13</v>
      </c>
      <c r="E15" s="271">
        <v>308</v>
      </c>
      <c r="F15" s="271">
        <v>0</v>
      </c>
      <c r="G15" s="271">
        <v>0</v>
      </c>
      <c r="H15" s="271">
        <v>0</v>
      </c>
      <c r="I15" s="272">
        <v>48</v>
      </c>
      <c r="J15" s="271"/>
    </row>
    <row r="16" spans="3:10" ht="12.75">
      <c r="C16" s="270"/>
      <c r="D16" s="272"/>
      <c r="E16" s="271"/>
      <c r="F16" s="271"/>
      <c r="G16" s="271"/>
      <c r="H16" s="271"/>
      <c r="I16" s="272"/>
      <c r="J16" s="271"/>
    </row>
    <row r="17" spans="3:10" ht="12.75">
      <c r="C17" s="270" t="s">
        <v>278</v>
      </c>
      <c r="D17" s="272">
        <v>8</v>
      </c>
      <c r="E17" s="271">
        <v>132</v>
      </c>
      <c r="F17" s="271"/>
      <c r="G17" s="271">
        <v>13</v>
      </c>
      <c r="H17" s="271"/>
      <c r="I17" s="272">
        <v>45</v>
      </c>
      <c r="J17" s="271"/>
    </row>
    <row r="18" spans="3:10" ht="12.75">
      <c r="C18" s="270"/>
      <c r="D18" s="270"/>
      <c r="E18" s="270"/>
      <c r="F18" s="270"/>
      <c r="G18" s="270"/>
      <c r="H18" s="270"/>
      <c r="I18" s="273"/>
      <c r="J18" s="273"/>
    </row>
    <row r="19" spans="3:10" ht="12.75">
      <c r="C19" s="270"/>
      <c r="D19" s="270"/>
      <c r="E19" s="270"/>
      <c r="F19" s="270"/>
      <c r="G19" s="270"/>
      <c r="H19" s="270"/>
      <c r="I19" s="273"/>
      <c r="J19" s="273"/>
    </row>
    <row r="20" spans="3:10" ht="12.75">
      <c r="C20" s="270" t="s">
        <v>270</v>
      </c>
      <c r="D20" s="272"/>
      <c r="E20" s="271">
        <f>SUM(E7:E17)</f>
        <v>862</v>
      </c>
      <c r="F20" s="271">
        <f>SUM(F7:F17)</f>
        <v>33</v>
      </c>
      <c r="G20" s="271">
        <f>SUM(G7:G17)</f>
        <v>19</v>
      </c>
      <c r="H20" s="271">
        <f>SUM(H7:H17)</f>
        <v>1</v>
      </c>
      <c r="I20" s="272"/>
      <c r="J20" s="271"/>
    </row>
    <row r="21" spans="3:10" ht="12.75">
      <c r="C21" s="270"/>
      <c r="D21" s="270"/>
      <c r="E21" s="270"/>
      <c r="F21" s="270"/>
      <c r="G21" s="270"/>
      <c r="H21" s="270"/>
      <c r="I21" s="273"/>
      <c r="J21" s="273"/>
    </row>
    <row r="22" spans="3:10" ht="12.75">
      <c r="C22" s="270" t="s">
        <v>131</v>
      </c>
      <c r="D22" s="272">
        <f>SUM(D7:D12,D15,D17)</f>
        <v>74</v>
      </c>
      <c r="E22" s="271">
        <f>E20+F20-G20-H20</f>
        <v>875</v>
      </c>
      <c r="F22" s="270"/>
      <c r="G22" s="270"/>
      <c r="H22" s="270"/>
      <c r="I22" s="272"/>
      <c r="J22" s="271"/>
    </row>
    <row r="23" spans="3:10" ht="12.75">
      <c r="C23" s="270"/>
      <c r="D23" s="271"/>
      <c r="E23" s="271">
        <f>+E22+G20+H20</f>
        <v>895</v>
      </c>
      <c r="F23" s="271"/>
      <c r="G23" s="271"/>
      <c r="H23" s="271"/>
      <c r="I23" s="272">
        <f>SUM(I7:I17)</f>
        <v>200</v>
      </c>
      <c r="J23" s="272"/>
    </row>
    <row r="24" spans="3:10" ht="12.75">
      <c r="C24" s="270"/>
      <c r="D24" s="270"/>
      <c r="E24" s="270"/>
      <c r="F24" s="270"/>
      <c r="G24" s="270"/>
      <c r="H24" s="270"/>
      <c r="I24" s="270"/>
      <c r="J24" s="270"/>
    </row>
    <row r="25" spans="3:10" ht="12.75">
      <c r="C25" s="270" t="s">
        <v>279</v>
      </c>
      <c r="D25" s="270"/>
      <c r="E25" s="270">
        <f>E7+E8+E9+E10+F7+F8+F10+F9-G7-G8-H8</f>
        <v>400</v>
      </c>
      <c r="F25" s="270"/>
      <c r="G25" s="270"/>
      <c r="H25" s="270"/>
      <c r="I25" s="270"/>
      <c r="J25" s="270"/>
    </row>
  </sheetData>
  <sheetProtection/>
  <mergeCells count="2">
    <mergeCell ref="E5:F5"/>
    <mergeCell ref="G5:H5"/>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B1:T19"/>
  <sheetViews>
    <sheetView view="pageBreakPreview" zoomScale="60" zoomScalePageLayoutView="0" workbookViewId="0" topLeftCell="A1">
      <selection activeCell="W42" sqref="W42"/>
    </sheetView>
  </sheetViews>
  <sheetFormatPr defaultColWidth="11.421875" defaultRowHeight="12.75"/>
  <cols>
    <col min="1" max="1" width="3.00390625" style="218" customWidth="1"/>
    <col min="2" max="2" width="2.421875" style="218" customWidth="1"/>
    <col min="3" max="3" width="0.85546875" style="218" customWidth="1"/>
    <col min="4" max="4" width="50.421875" style="218" customWidth="1"/>
    <col min="5" max="5" width="1.1484375" style="218" customWidth="1"/>
    <col min="6" max="6" width="0.85546875" style="218" customWidth="1"/>
    <col min="7" max="7" width="9.421875" style="218" customWidth="1"/>
    <col min="8" max="8" width="0.5625" style="218" customWidth="1"/>
    <col min="9" max="9" width="2.00390625" style="218" customWidth="1"/>
    <col min="10" max="10" width="3.8515625" style="218" customWidth="1"/>
    <col min="11" max="11" width="2.421875" style="218" customWidth="1"/>
    <col min="12" max="12" width="9.7109375" style="218" customWidth="1"/>
    <col min="13" max="13" width="0.85546875" style="218" customWidth="1"/>
    <col min="14" max="14" width="9.421875" style="218" customWidth="1"/>
    <col min="15" max="15" width="1.28515625" style="218" customWidth="1"/>
    <col min="16" max="16" width="0.9921875" style="218" hidden="1" customWidth="1"/>
    <col min="17" max="17" width="4.00390625" style="218" customWidth="1"/>
    <col min="18" max="18" width="1.8515625" style="218" customWidth="1"/>
    <col min="19" max="19" width="10.8515625" style="218" customWidth="1"/>
    <col min="20" max="20" width="12.57421875" style="218" customWidth="1"/>
    <col min="21" max="22" width="11.421875" style="218" customWidth="1"/>
    <col min="23" max="23" width="39.28125" style="218" customWidth="1"/>
    <col min="24" max="27" width="12.57421875" style="218" customWidth="1"/>
    <col min="28" max="16384" width="11.421875" style="218" customWidth="1"/>
  </cols>
  <sheetData>
    <row r="1" spans="2:20" s="217" customFormat="1" ht="12.75">
      <c r="B1" s="574" t="s">
        <v>261</v>
      </c>
      <c r="C1" s="574"/>
      <c r="D1" s="574"/>
      <c r="E1" s="574"/>
      <c r="F1" s="574"/>
      <c r="G1" s="574"/>
      <c r="H1" s="574"/>
      <c r="I1" s="574"/>
      <c r="J1" s="574"/>
      <c r="K1" s="574"/>
      <c r="L1" s="574"/>
      <c r="M1" s="574"/>
      <c r="N1" s="574"/>
      <c r="O1" s="574"/>
      <c r="P1" s="574"/>
      <c r="Q1" s="574"/>
      <c r="R1" s="574"/>
      <c r="S1" s="574"/>
      <c r="T1" s="574"/>
    </row>
    <row r="2" spans="2:20" s="217" customFormat="1" ht="12.75">
      <c r="B2" s="574" t="s">
        <v>262</v>
      </c>
      <c r="C2" s="574"/>
      <c r="D2" s="574"/>
      <c r="E2" s="574"/>
      <c r="F2" s="574"/>
      <c r="G2" s="574"/>
      <c r="H2" s="574"/>
      <c r="I2" s="574"/>
      <c r="J2" s="574"/>
      <c r="K2" s="574"/>
      <c r="L2" s="574"/>
      <c r="M2" s="574"/>
      <c r="N2" s="574"/>
      <c r="O2" s="574"/>
      <c r="P2" s="574"/>
      <c r="Q2" s="574"/>
      <c r="R2" s="574"/>
      <c r="S2" s="574"/>
      <c r="T2" s="574"/>
    </row>
    <row r="3" s="217" customFormat="1" ht="12.75"/>
    <row r="4" spans="2:20" s="217" customFormat="1" ht="12.75">
      <c r="B4" s="574" t="s">
        <v>263</v>
      </c>
      <c r="C4" s="574"/>
      <c r="D4" s="574"/>
      <c r="E4" s="574"/>
      <c r="F4" s="574"/>
      <c r="G4" s="574"/>
      <c r="H4" s="574"/>
      <c r="I4" s="574"/>
      <c r="J4" s="574"/>
      <c r="K4" s="574"/>
      <c r="L4" s="574"/>
      <c r="M4" s="574"/>
      <c r="N4" s="574"/>
      <c r="O4" s="574"/>
      <c r="P4" s="574"/>
      <c r="Q4" s="574"/>
      <c r="R4" s="574"/>
      <c r="S4" s="574"/>
      <c r="T4" s="574"/>
    </row>
    <row r="5" spans="2:20" s="217" customFormat="1" ht="12.75">
      <c r="B5" s="574" t="s">
        <v>264</v>
      </c>
      <c r="C5" s="574"/>
      <c r="D5" s="574"/>
      <c r="E5" s="574"/>
      <c r="F5" s="574"/>
      <c r="G5" s="574"/>
      <c r="H5" s="574"/>
      <c r="I5" s="574"/>
      <c r="J5" s="574"/>
      <c r="K5" s="574"/>
      <c r="L5" s="574"/>
      <c r="M5" s="574"/>
      <c r="N5" s="574"/>
      <c r="O5" s="574"/>
      <c r="P5" s="574"/>
      <c r="Q5" s="574"/>
      <c r="R5" s="574"/>
      <c r="S5" s="574"/>
      <c r="T5" s="574"/>
    </row>
    <row r="9" spans="2:19" s="215" customFormat="1" ht="15.75" customHeight="1">
      <c r="B9" s="219" t="s">
        <v>265</v>
      </c>
      <c r="D9" s="216"/>
      <c r="F9" s="217"/>
      <c r="G9" s="217"/>
      <c r="H9" s="217"/>
      <c r="I9" s="217"/>
      <c r="J9" s="217"/>
      <c r="K9" s="217"/>
      <c r="L9" s="217"/>
      <c r="M9" s="217"/>
      <c r="N9" s="217"/>
      <c r="O9" s="217"/>
      <c r="P9" s="217"/>
      <c r="Q9" s="217"/>
      <c r="R9" s="217"/>
      <c r="S9" s="217"/>
    </row>
    <row r="10" ht="6" customHeight="1" thickBot="1"/>
    <row r="11" spans="2:20" ht="12.75" customHeight="1">
      <c r="B11" s="583" t="s">
        <v>206</v>
      </c>
      <c r="C11" s="584"/>
      <c r="D11" s="584"/>
      <c r="E11" s="585"/>
      <c r="F11" s="593" t="s">
        <v>267</v>
      </c>
      <c r="G11" s="579"/>
      <c r="H11" s="579"/>
      <c r="I11" s="579"/>
      <c r="J11" s="579"/>
      <c r="K11" s="579"/>
      <c r="L11" s="580"/>
      <c r="M11" s="253"/>
      <c r="N11" s="579" t="s">
        <v>268</v>
      </c>
      <c r="O11" s="579"/>
      <c r="P11" s="579"/>
      <c r="Q11" s="579"/>
      <c r="R11" s="579"/>
      <c r="S11" s="580"/>
      <c r="T11" s="577" t="s">
        <v>266</v>
      </c>
    </row>
    <row r="12" spans="2:20" ht="27.75" customHeight="1" thickBot="1">
      <c r="B12" s="586"/>
      <c r="C12" s="587"/>
      <c r="D12" s="587"/>
      <c r="E12" s="588"/>
      <c r="F12" s="594"/>
      <c r="G12" s="581"/>
      <c r="H12" s="581"/>
      <c r="I12" s="581"/>
      <c r="J12" s="581"/>
      <c r="K12" s="581"/>
      <c r="L12" s="582"/>
      <c r="M12" s="254"/>
      <c r="N12" s="581"/>
      <c r="O12" s="581"/>
      <c r="P12" s="581"/>
      <c r="Q12" s="581"/>
      <c r="R12" s="581"/>
      <c r="S12" s="582"/>
      <c r="T12" s="578"/>
    </row>
    <row r="13" spans="2:20" ht="12.75">
      <c r="B13" s="262" t="s">
        <v>225</v>
      </c>
      <c r="C13" s="259"/>
      <c r="D13" s="260"/>
      <c r="E13" s="261"/>
      <c r="F13" s="261"/>
      <c r="G13" s="261"/>
      <c r="H13" s="261"/>
      <c r="I13" s="261"/>
      <c r="J13" s="261"/>
      <c r="K13" s="261"/>
      <c r="L13" s="261"/>
      <c r="M13" s="261"/>
      <c r="N13" s="261"/>
      <c r="O13" s="261"/>
      <c r="P13" s="261"/>
      <c r="Q13" s="261"/>
      <c r="R13" s="261"/>
      <c r="S13" s="261"/>
      <c r="T13" s="263"/>
    </row>
    <row r="14" spans="2:20" ht="12.75">
      <c r="B14" s="575">
        <v>1</v>
      </c>
      <c r="C14" s="220"/>
      <c r="D14" s="221" t="s">
        <v>226</v>
      </c>
      <c r="E14" s="222"/>
      <c r="G14" s="223"/>
      <c r="I14" s="220" t="s">
        <v>238</v>
      </c>
      <c r="J14" s="220">
        <v>100</v>
      </c>
      <c r="K14" s="220" t="s">
        <v>239</v>
      </c>
      <c r="L14" s="233" t="e">
        <f>+G14/G15</f>
        <v>#DIV/0!</v>
      </c>
      <c r="N14" s="223"/>
      <c r="O14" s="220" t="s">
        <v>238</v>
      </c>
      <c r="Q14" s="220">
        <v>100</v>
      </c>
      <c r="R14" s="220" t="s">
        <v>239</v>
      </c>
      <c r="S14" s="233" t="e">
        <f>+N14/N15</f>
        <v>#DIV/0!</v>
      </c>
      <c r="T14" s="591"/>
    </row>
    <row r="15" spans="2:20" ht="16.5" customHeight="1">
      <c r="B15" s="576"/>
      <c r="C15" s="225"/>
      <c r="D15" s="232" t="s">
        <v>227</v>
      </c>
      <c r="E15" s="227"/>
      <c r="G15" s="228"/>
      <c r="I15" s="225"/>
      <c r="J15" s="225"/>
      <c r="K15" s="225"/>
      <c r="L15" s="229"/>
      <c r="N15" s="228"/>
      <c r="O15" s="225"/>
      <c r="Q15" s="225"/>
      <c r="R15" s="225"/>
      <c r="S15" s="229"/>
      <c r="T15" s="598"/>
    </row>
    <row r="16" spans="2:20" ht="12.75">
      <c r="B16" s="575">
        <v>2</v>
      </c>
      <c r="C16" s="220"/>
      <c r="D16" s="221" t="s">
        <v>228</v>
      </c>
      <c r="E16" s="222"/>
      <c r="G16" s="223"/>
      <c r="I16" s="220" t="s">
        <v>238</v>
      </c>
      <c r="J16" s="220">
        <v>100</v>
      </c>
      <c r="K16" s="220" t="s">
        <v>239</v>
      </c>
      <c r="L16" s="233" t="e">
        <f>+G16/G17</f>
        <v>#DIV/0!</v>
      </c>
      <c r="N16" s="223"/>
      <c r="O16" s="220" t="s">
        <v>238</v>
      </c>
      <c r="Q16" s="220">
        <v>100</v>
      </c>
      <c r="R16" s="220" t="s">
        <v>239</v>
      </c>
      <c r="S16" s="233" t="e">
        <f>+N16/N17</f>
        <v>#DIV/0!</v>
      </c>
      <c r="T16" s="231"/>
    </row>
    <row r="17" spans="2:20" ht="18.75" customHeight="1">
      <c r="B17" s="576"/>
      <c r="C17" s="225"/>
      <c r="D17" s="232" t="s">
        <v>229</v>
      </c>
      <c r="E17" s="227"/>
      <c r="G17" s="228"/>
      <c r="I17" s="225"/>
      <c r="J17" s="225"/>
      <c r="K17" s="225"/>
      <c r="L17" s="229"/>
      <c r="N17" s="228"/>
      <c r="O17" s="225"/>
      <c r="Q17" s="225"/>
      <c r="R17" s="225"/>
      <c r="S17" s="229"/>
      <c r="T17" s="231"/>
    </row>
    <row r="18" spans="2:20" ht="12.75">
      <c r="B18" s="575">
        <v>3</v>
      </c>
      <c r="C18" s="220"/>
      <c r="D18" s="221" t="s">
        <v>292</v>
      </c>
      <c r="E18" s="222"/>
      <c r="G18" s="223"/>
      <c r="I18" s="220" t="s">
        <v>238</v>
      </c>
      <c r="J18" s="220">
        <v>100</v>
      </c>
      <c r="K18" s="220" t="s">
        <v>239</v>
      </c>
      <c r="L18" s="233" t="e">
        <f>+G18/G19</f>
        <v>#DIV/0!</v>
      </c>
      <c r="N18" s="223"/>
      <c r="O18" s="220" t="s">
        <v>238</v>
      </c>
      <c r="Q18" s="220">
        <v>100</v>
      </c>
      <c r="R18" s="220" t="s">
        <v>239</v>
      </c>
      <c r="S18" s="233" t="e">
        <f>+N18/N19</f>
        <v>#DIV/0!</v>
      </c>
      <c r="T18" s="591"/>
    </row>
    <row r="19" spans="2:20" ht="24">
      <c r="B19" s="576"/>
      <c r="C19" s="225"/>
      <c r="D19" s="232" t="s">
        <v>230</v>
      </c>
      <c r="E19" s="227"/>
      <c r="G19" s="228"/>
      <c r="I19" s="225"/>
      <c r="J19" s="225"/>
      <c r="K19" s="225"/>
      <c r="L19" s="229"/>
      <c r="N19" s="228"/>
      <c r="O19" s="225"/>
      <c r="Q19" s="225"/>
      <c r="R19" s="225"/>
      <c r="S19" s="229"/>
      <c r="T19" s="598"/>
    </row>
  </sheetData>
  <sheetProtection/>
  <mergeCells count="13">
    <mergeCell ref="B18:B19"/>
    <mergeCell ref="T18:T19"/>
    <mergeCell ref="B1:T1"/>
    <mergeCell ref="B2:T2"/>
    <mergeCell ref="B4:T4"/>
    <mergeCell ref="B5:T5"/>
    <mergeCell ref="B11:E12"/>
    <mergeCell ref="F11:L12"/>
    <mergeCell ref="N11:S12"/>
    <mergeCell ref="T11:T12"/>
    <mergeCell ref="B14:B15"/>
    <mergeCell ref="T14:T15"/>
    <mergeCell ref="B16:B17"/>
  </mergeCells>
  <printOptions/>
  <pageMargins left="0.7" right="0.7" top="0.75" bottom="0.75" header="0.3" footer="0.3"/>
  <pageSetup horizontalDpi="600" verticalDpi="600" orientation="landscape" scale="98" r:id="rId2"/>
  <colBreaks count="1" manualBreakCount="1">
    <brk id="20" max="65535" man="1"/>
  </colBreaks>
  <drawing r:id="rId1"/>
</worksheet>
</file>

<file path=xl/worksheets/sheet17.xml><?xml version="1.0" encoding="utf-8"?>
<worksheet xmlns="http://schemas.openxmlformats.org/spreadsheetml/2006/main" xmlns:r="http://schemas.openxmlformats.org/officeDocument/2006/relationships">
  <dimension ref="A4:J9"/>
  <sheetViews>
    <sheetView zoomScalePageLayoutView="0" workbookViewId="0" topLeftCell="A1">
      <selection activeCell="D9" sqref="D5:D9"/>
    </sheetView>
  </sheetViews>
  <sheetFormatPr defaultColWidth="11.421875" defaultRowHeight="12.75"/>
  <cols>
    <col min="3" max="3" width="33.140625" style="0" customWidth="1"/>
    <col min="4" max="4" width="50.8515625" style="0" customWidth="1"/>
    <col min="5" max="5" width="16.140625" style="0" customWidth="1"/>
    <col min="10" max="10" width="13.421875" style="0" customWidth="1"/>
  </cols>
  <sheetData>
    <row r="4" spans="1:10" ht="15">
      <c r="A4" s="283" t="s">
        <v>300</v>
      </c>
      <c r="B4" s="283" t="s">
        <v>301</v>
      </c>
      <c r="C4" s="283" t="s">
        <v>302</v>
      </c>
      <c r="D4" s="283" t="s">
        <v>303</v>
      </c>
      <c r="E4" s="283" t="s">
        <v>304</v>
      </c>
      <c r="F4" s="283" t="s">
        <v>305</v>
      </c>
      <c r="G4" s="283" t="s">
        <v>306</v>
      </c>
      <c r="H4" s="283" t="s">
        <v>307</v>
      </c>
      <c r="I4" s="283" t="s">
        <v>308</v>
      </c>
      <c r="J4" s="283" t="s">
        <v>309</v>
      </c>
    </row>
    <row r="5" spans="1:10" ht="47.25" customHeight="1">
      <c r="A5" s="284">
        <v>111</v>
      </c>
      <c r="B5" s="285" t="s">
        <v>310</v>
      </c>
      <c r="C5" s="285" t="s">
        <v>311</v>
      </c>
      <c r="D5" s="286" t="s">
        <v>312</v>
      </c>
      <c r="E5" s="285" t="s">
        <v>313</v>
      </c>
      <c r="F5" s="285" t="s">
        <v>314</v>
      </c>
      <c r="G5" s="285" t="s">
        <v>315</v>
      </c>
      <c r="H5" s="285" t="s">
        <v>316</v>
      </c>
      <c r="I5" s="285" t="s">
        <v>317</v>
      </c>
      <c r="J5" s="285" t="s">
        <v>318</v>
      </c>
    </row>
    <row r="6" spans="1:10" ht="47.25" customHeight="1">
      <c r="A6" s="284">
        <v>24</v>
      </c>
      <c r="B6" s="285" t="s">
        <v>310</v>
      </c>
      <c r="C6" s="285" t="s">
        <v>325</v>
      </c>
      <c r="D6" s="286" t="s">
        <v>326</v>
      </c>
      <c r="E6" s="285" t="s">
        <v>319</v>
      </c>
      <c r="F6" s="285" t="s">
        <v>314</v>
      </c>
      <c r="G6" s="285" t="s">
        <v>324</v>
      </c>
      <c r="H6" s="285" t="s">
        <v>316</v>
      </c>
      <c r="I6" s="285" t="s">
        <v>19</v>
      </c>
      <c r="J6" s="285" t="s">
        <v>318</v>
      </c>
    </row>
    <row r="7" spans="1:10" ht="47.25" customHeight="1">
      <c r="A7" s="284"/>
      <c r="B7" s="285"/>
      <c r="C7" s="285"/>
      <c r="D7" s="286" t="s">
        <v>327</v>
      </c>
      <c r="E7" s="285"/>
      <c r="F7" s="285"/>
      <c r="G7" s="285"/>
      <c r="H7" s="285"/>
      <c r="I7" s="285"/>
      <c r="J7" s="285"/>
    </row>
    <row r="8" spans="1:10" ht="47.25" customHeight="1">
      <c r="A8" s="284">
        <v>189</v>
      </c>
      <c r="B8" s="285" t="s">
        <v>310</v>
      </c>
      <c r="C8" s="285" t="s">
        <v>321</v>
      </c>
      <c r="D8" s="286" t="s">
        <v>322</v>
      </c>
      <c r="E8" s="285" t="s">
        <v>323</v>
      </c>
      <c r="F8" s="285" t="s">
        <v>314</v>
      </c>
      <c r="G8" s="285" t="s">
        <v>320</v>
      </c>
      <c r="H8" s="285" t="s">
        <v>316</v>
      </c>
      <c r="I8" s="285" t="s">
        <v>19</v>
      </c>
      <c r="J8" s="285" t="s">
        <v>318</v>
      </c>
    </row>
    <row r="9" ht="30">
      <c r="D9" s="286" t="s">
        <v>328</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U116"/>
  <sheetViews>
    <sheetView showGridLines="0" tabSelected="1" zoomScale="75" zoomScaleNormal="75" zoomScaleSheetLayoutView="100" zoomScalePageLayoutView="40" workbookViewId="0" topLeftCell="A70">
      <selection activeCell="T97" sqref="T97"/>
    </sheetView>
  </sheetViews>
  <sheetFormatPr defaultColWidth="11.421875" defaultRowHeight="12.75"/>
  <cols>
    <col min="1" max="1" width="31.7109375" style="0" customWidth="1"/>
    <col min="2" max="2" width="5.00390625" style="0" customWidth="1"/>
    <col min="3" max="7" width="3.140625" style="0" customWidth="1"/>
    <col min="8" max="8" width="4.7109375" style="0" customWidth="1"/>
    <col min="9" max="11" width="3.140625" style="0" customWidth="1"/>
    <col min="12" max="12" width="4.7109375" style="0" customWidth="1"/>
    <col min="13" max="13" width="3.140625" style="0" customWidth="1"/>
    <col min="14" max="19" width="4.28125" style="0" customWidth="1"/>
    <col min="20" max="20" width="13.28125" style="0" customWidth="1"/>
    <col min="21" max="21" width="11.57421875" style="0" customWidth="1"/>
    <col min="22" max="251" width="7.7109375" style="0" customWidth="1"/>
  </cols>
  <sheetData>
    <row r="1" spans="1:21" ht="20.25" customHeight="1">
      <c r="A1" s="34" t="s">
        <v>22</v>
      </c>
      <c r="B1" s="2"/>
      <c r="C1" s="2"/>
      <c r="D1" s="2"/>
      <c r="E1" s="2"/>
      <c r="F1" s="2"/>
      <c r="G1" s="2"/>
      <c r="H1" s="2"/>
      <c r="I1" s="2"/>
      <c r="J1" s="2"/>
      <c r="K1" s="2"/>
      <c r="L1" s="2"/>
      <c r="M1" s="2"/>
      <c r="N1" s="20"/>
      <c r="O1" s="20"/>
      <c r="P1" s="20"/>
      <c r="Q1" s="20"/>
      <c r="R1" s="20"/>
      <c r="S1" s="20"/>
      <c r="T1" s="2"/>
      <c r="U1" s="2"/>
    </row>
    <row r="2" spans="1:19" ht="12.75">
      <c r="A2" s="2"/>
      <c r="B2" s="2"/>
      <c r="C2" s="2"/>
      <c r="D2" s="2"/>
      <c r="E2" s="2"/>
      <c r="F2" s="2"/>
      <c r="G2" s="2"/>
      <c r="H2" s="2"/>
      <c r="I2" s="2"/>
      <c r="J2" s="2"/>
      <c r="K2" s="2"/>
      <c r="L2" s="2"/>
      <c r="M2" s="2"/>
      <c r="N2" s="20"/>
      <c r="O2" s="20"/>
      <c r="R2" s="59"/>
      <c r="S2" s="20"/>
    </row>
    <row r="3" spans="1:21" ht="21.75" customHeight="1">
      <c r="A3" s="60" t="s">
        <v>0</v>
      </c>
      <c r="B3" s="57"/>
      <c r="C3" s="57"/>
      <c r="D3" s="57"/>
      <c r="E3" s="57"/>
      <c r="F3" s="57"/>
      <c r="G3" s="57"/>
      <c r="H3" s="57"/>
      <c r="I3" s="57"/>
      <c r="J3" s="57"/>
      <c r="K3" s="57"/>
      <c r="L3" s="57"/>
      <c r="M3" s="57"/>
      <c r="N3" s="58"/>
      <c r="O3" s="58"/>
      <c r="P3" s="58"/>
      <c r="Q3" s="58"/>
      <c r="R3" s="58"/>
      <c r="S3" s="20"/>
      <c r="T3" s="2"/>
      <c r="U3" s="2"/>
    </row>
    <row r="4" spans="1:21" ht="22.5" customHeight="1">
      <c r="A4" s="60" t="s">
        <v>24</v>
      </c>
      <c r="B4" s="57"/>
      <c r="C4" s="57"/>
      <c r="D4" s="57"/>
      <c r="E4" s="57"/>
      <c r="F4" s="57"/>
      <c r="G4" s="57"/>
      <c r="H4" s="57"/>
      <c r="I4" s="57"/>
      <c r="J4" s="57"/>
      <c r="K4" s="57"/>
      <c r="L4" s="57"/>
      <c r="M4" s="57"/>
      <c r="N4" s="58"/>
      <c r="O4" s="58"/>
      <c r="P4" s="58"/>
      <c r="Q4" s="58"/>
      <c r="R4" s="58"/>
      <c r="S4" s="20"/>
      <c r="T4" s="488" t="s">
        <v>249</v>
      </c>
      <c r="U4" s="489"/>
    </row>
    <row r="5" spans="1:21" s="354" customFormat="1" ht="18" customHeight="1">
      <c r="A5" s="447" t="s">
        <v>362</v>
      </c>
      <c r="B5" s="451"/>
      <c r="C5" s="452"/>
      <c r="D5" s="452"/>
      <c r="E5" s="452"/>
      <c r="F5" s="452"/>
      <c r="G5" s="452"/>
      <c r="H5" s="452"/>
      <c r="I5" s="453"/>
      <c r="J5" s="453"/>
      <c r="K5" s="453"/>
      <c r="L5" s="453"/>
      <c r="M5" s="453"/>
      <c r="N5" s="453"/>
      <c r="O5" s="453"/>
      <c r="P5" s="453"/>
      <c r="Q5" s="453" t="s">
        <v>743</v>
      </c>
      <c r="R5" s="453"/>
      <c r="S5" s="453"/>
      <c r="T5" s="351"/>
      <c r="U5" s="353"/>
    </row>
    <row r="6" spans="1:21" ht="12.75">
      <c r="A6" s="1"/>
      <c r="B6" s="1"/>
      <c r="C6" s="1"/>
      <c r="D6" s="1"/>
      <c r="E6" s="1"/>
      <c r="F6" s="1"/>
      <c r="G6" s="1"/>
      <c r="H6" s="1"/>
      <c r="I6" s="13"/>
      <c r="J6" s="13"/>
      <c r="K6" s="13"/>
      <c r="L6" s="39"/>
      <c r="M6" s="39"/>
      <c r="N6" s="39"/>
      <c r="O6" s="39"/>
      <c r="P6" s="39"/>
      <c r="Q6" s="39"/>
      <c r="R6" s="39"/>
      <c r="S6" s="39"/>
      <c r="T6" s="13"/>
      <c r="U6" s="12"/>
    </row>
    <row r="7" spans="1:21" s="354" customFormat="1" ht="18" customHeight="1">
      <c r="A7" s="355" t="s">
        <v>402</v>
      </c>
      <c r="B7" s="350"/>
      <c r="C7" s="356"/>
      <c r="D7" s="351"/>
      <c r="E7" s="352"/>
      <c r="F7" s="351"/>
      <c r="G7" s="351"/>
      <c r="H7" s="351"/>
      <c r="I7" s="352"/>
      <c r="J7" s="351"/>
      <c r="K7" s="352"/>
      <c r="L7" s="351"/>
      <c r="M7" s="352"/>
      <c r="N7" s="352"/>
      <c r="O7" s="352"/>
      <c r="P7" s="352"/>
      <c r="Q7" s="352"/>
      <c r="R7" s="352"/>
      <c r="S7" s="352"/>
      <c r="T7" s="351"/>
      <c r="U7" s="357"/>
    </row>
    <row r="8" spans="1:21" ht="12.75">
      <c r="A8" s="1"/>
      <c r="B8" s="1"/>
      <c r="C8" s="1"/>
      <c r="D8" s="1"/>
      <c r="E8" s="1"/>
      <c r="F8" s="1"/>
      <c r="G8" s="1"/>
      <c r="H8" s="1"/>
      <c r="I8" s="1"/>
      <c r="J8" s="1"/>
      <c r="K8" s="1"/>
      <c r="L8" s="1"/>
      <c r="M8" s="1"/>
      <c r="T8" s="1"/>
      <c r="U8" s="1"/>
    </row>
    <row r="9" spans="1:21" ht="12.75">
      <c r="A9" s="22"/>
      <c r="B9" s="16" t="s">
        <v>5</v>
      </c>
      <c r="C9" s="16"/>
      <c r="D9" s="16"/>
      <c r="E9" s="16"/>
      <c r="F9" s="16"/>
      <c r="G9" s="16"/>
      <c r="H9" s="16"/>
      <c r="I9" s="16"/>
      <c r="J9" s="63"/>
      <c r="K9" s="63"/>
      <c r="L9" s="24"/>
      <c r="M9" s="30"/>
      <c r="N9" s="25"/>
      <c r="O9" s="26"/>
      <c r="P9" s="25"/>
      <c r="Q9" s="26"/>
      <c r="R9" s="25"/>
      <c r="S9" s="29"/>
      <c r="T9" s="24"/>
      <c r="U9" s="22"/>
    </row>
    <row r="10" spans="1:21" ht="48.75" customHeight="1">
      <c r="A10" s="31" t="s">
        <v>25</v>
      </c>
      <c r="B10" s="9" t="s">
        <v>9</v>
      </c>
      <c r="C10" s="9"/>
      <c r="D10" s="9" t="s">
        <v>10</v>
      </c>
      <c r="E10" s="9"/>
      <c r="F10" s="9" t="s">
        <v>11</v>
      </c>
      <c r="G10" s="9"/>
      <c r="H10" s="9" t="s">
        <v>26</v>
      </c>
      <c r="I10" s="28"/>
      <c r="J10" s="64" t="s">
        <v>27</v>
      </c>
      <c r="K10" s="64"/>
      <c r="L10" s="27" t="s">
        <v>12</v>
      </c>
      <c r="M10" s="32"/>
      <c r="N10" s="28" t="s">
        <v>13</v>
      </c>
      <c r="O10" s="9"/>
      <c r="P10" s="27" t="s">
        <v>14</v>
      </c>
      <c r="Q10" s="9"/>
      <c r="R10" s="55" t="s">
        <v>28</v>
      </c>
      <c r="S10" s="28"/>
      <c r="T10" s="65" t="s">
        <v>29</v>
      </c>
      <c r="U10" s="31" t="s">
        <v>30</v>
      </c>
    </row>
    <row r="11" spans="1:21" ht="12.75">
      <c r="A11" s="23"/>
      <c r="B11" s="10" t="s">
        <v>19</v>
      </c>
      <c r="C11" s="10" t="s">
        <v>20</v>
      </c>
      <c r="D11" s="10" t="s">
        <v>19</v>
      </c>
      <c r="E11" s="10" t="s">
        <v>20</v>
      </c>
      <c r="F11" s="10" t="s">
        <v>19</v>
      </c>
      <c r="G11" s="10" t="s">
        <v>20</v>
      </c>
      <c r="H11" s="10" t="s">
        <v>19</v>
      </c>
      <c r="I11" s="10" t="s">
        <v>20</v>
      </c>
      <c r="J11" s="10" t="s">
        <v>19</v>
      </c>
      <c r="K11" s="10" t="s">
        <v>20</v>
      </c>
      <c r="L11" s="11" t="s">
        <v>19</v>
      </c>
      <c r="M11" s="11" t="s">
        <v>20</v>
      </c>
      <c r="N11" s="10" t="s">
        <v>19</v>
      </c>
      <c r="O11" s="10" t="s">
        <v>20</v>
      </c>
      <c r="P11" s="10" t="s">
        <v>19</v>
      </c>
      <c r="Q11" s="10" t="s">
        <v>20</v>
      </c>
      <c r="R11" s="10" t="s">
        <v>19</v>
      </c>
      <c r="S11" s="19" t="s">
        <v>20</v>
      </c>
      <c r="T11" s="43"/>
      <c r="U11" s="44"/>
    </row>
    <row r="12" spans="1:21" ht="18" customHeight="1">
      <c r="A12" s="326" t="s">
        <v>365</v>
      </c>
      <c r="B12" s="327"/>
      <c r="C12" s="327"/>
      <c r="D12" s="327">
        <v>2</v>
      </c>
      <c r="E12" s="327">
        <v>0</v>
      </c>
      <c r="F12" s="327">
        <v>0</v>
      </c>
      <c r="G12" s="327">
        <v>0</v>
      </c>
      <c r="H12" s="327">
        <v>1</v>
      </c>
      <c r="I12" s="327">
        <v>0</v>
      </c>
      <c r="J12" s="327"/>
      <c r="K12" s="327"/>
      <c r="L12" s="429">
        <f>J12+H12+F12+D12+B12</f>
        <v>3</v>
      </c>
      <c r="M12" s="429">
        <f>K12+I12+G12+E12+C12</f>
        <v>0</v>
      </c>
      <c r="N12" s="327">
        <v>0</v>
      </c>
      <c r="O12" s="327">
        <v>0</v>
      </c>
      <c r="P12" s="327">
        <v>1</v>
      </c>
      <c r="Q12" s="327">
        <v>0</v>
      </c>
      <c r="R12" s="327">
        <v>2</v>
      </c>
      <c r="S12" s="430">
        <v>0</v>
      </c>
      <c r="T12" s="327">
        <v>2</v>
      </c>
      <c r="U12" s="200">
        <f>((L12+M12)/T12)</f>
        <v>1.5</v>
      </c>
    </row>
    <row r="13" spans="1:21" ht="18" customHeight="1">
      <c r="A13" s="326" t="s">
        <v>331</v>
      </c>
      <c r="B13" s="327"/>
      <c r="C13" s="327"/>
      <c r="D13" s="327"/>
      <c r="E13" s="327"/>
      <c r="F13" s="327"/>
      <c r="G13" s="327"/>
      <c r="H13" s="327">
        <v>2</v>
      </c>
      <c r="I13" s="327">
        <v>2</v>
      </c>
      <c r="J13" s="327">
        <v>2</v>
      </c>
      <c r="K13" s="327">
        <v>1</v>
      </c>
      <c r="L13" s="429">
        <f aca="true" t="shared" si="0" ref="L13:M27">J13+H13+F13+D13+B13</f>
        <v>4</v>
      </c>
      <c r="M13" s="429">
        <f t="shared" si="0"/>
        <v>3</v>
      </c>
      <c r="N13" s="327">
        <v>0</v>
      </c>
      <c r="O13" s="327">
        <v>0</v>
      </c>
      <c r="P13" s="327">
        <v>2</v>
      </c>
      <c r="Q13" s="327">
        <v>1</v>
      </c>
      <c r="R13" s="327">
        <v>1</v>
      </c>
      <c r="S13" s="430">
        <v>0</v>
      </c>
      <c r="T13" s="327">
        <v>2</v>
      </c>
      <c r="U13" s="200">
        <f aca="true" t="shared" si="1" ref="U13:U28">((L13+M13)/T13)</f>
        <v>3.5</v>
      </c>
    </row>
    <row r="14" spans="1:21" ht="18" customHeight="1">
      <c r="A14" s="326" t="s">
        <v>332</v>
      </c>
      <c r="B14" s="327"/>
      <c r="C14" s="327"/>
      <c r="D14" s="327"/>
      <c r="E14" s="327"/>
      <c r="F14" s="327"/>
      <c r="G14" s="327"/>
      <c r="H14" s="327">
        <v>3</v>
      </c>
      <c r="I14" s="327">
        <v>0</v>
      </c>
      <c r="J14" s="327">
        <v>3</v>
      </c>
      <c r="K14" s="327">
        <v>0</v>
      </c>
      <c r="L14" s="429">
        <f t="shared" si="0"/>
        <v>6</v>
      </c>
      <c r="M14" s="429">
        <f t="shared" si="0"/>
        <v>0</v>
      </c>
      <c r="N14" s="327">
        <v>0</v>
      </c>
      <c r="O14" s="327">
        <v>0</v>
      </c>
      <c r="P14" s="327">
        <v>3</v>
      </c>
      <c r="Q14" s="327">
        <v>0</v>
      </c>
      <c r="R14" s="327">
        <v>2</v>
      </c>
      <c r="S14" s="430">
        <v>1</v>
      </c>
      <c r="T14" s="327">
        <v>2</v>
      </c>
      <c r="U14" s="200">
        <f t="shared" si="1"/>
        <v>3</v>
      </c>
    </row>
    <row r="15" spans="1:21" ht="18" customHeight="1">
      <c r="A15" s="326" t="s">
        <v>333</v>
      </c>
      <c r="B15" s="327">
        <v>2</v>
      </c>
      <c r="C15" s="327">
        <v>0</v>
      </c>
      <c r="D15" s="327">
        <v>2</v>
      </c>
      <c r="E15" s="327">
        <v>0</v>
      </c>
      <c r="F15" s="327">
        <v>2</v>
      </c>
      <c r="G15" s="327">
        <v>0</v>
      </c>
      <c r="H15" s="327"/>
      <c r="I15" s="327"/>
      <c r="J15" s="327"/>
      <c r="K15" s="327"/>
      <c r="L15" s="429">
        <f t="shared" si="0"/>
        <v>6</v>
      </c>
      <c r="M15" s="429">
        <f t="shared" si="0"/>
        <v>0</v>
      </c>
      <c r="N15" s="327">
        <v>1</v>
      </c>
      <c r="O15" s="327">
        <v>0</v>
      </c>
      <c r="P15" s="327">
        <v>4</v>
      </c>
      <c r="Q15" s="327">
        <v>0</v>
      </c>
      <c r="R15" s="327">
        <v>2</v>
      </c>
      <c r="S15" s="430">
        <v>0</v>
      </c>
      <c r="T15" s="327">
        <v>2</v>
      </c>
      <c r="U15" s="200">
        <f t="shared" si="1"/>
        <v>3</v>
      </c>
    </row>
    <row r="16" spans="1:21" ht="18" customHeight="1">
      <c r="A16" s="326" t="s">
        <v>334</v>
      </c>
      <c r="B16" s="327"/>
      <c r="C16" s="327"/>
      <c r="D16" s="327">
        <v>5</v>
      </c>
      <c r="E16" s="327">
        <v>3</v>
      </c>
      <c r="F16" s="327">
        <v>7</v>
      </c>
      <c r="G16" s="327">
        <v>2</v>
      </c>
      <c r="H16" s="327"/>
      <c r="I16" s="327"/>
      <c r="J16" s="327"/>
      <c r="K16" s="327"/>
      <c r="L16" s="429">
        <f t="shared" si="0"/>
        <v>12</v>
      </c>
      <c r="M16" s="429">
        <f t="shared" si="0"/>
        <v>5</v>
      </c>
      <c r="N16" s="327">
        <v>0</v>
      </c>
      <c r="O16" s="327">
        <v>0</v>
      </c>
      <c r="P16" s="327">
        <v>7</v>
      </c>
      <c r="Q16" s="327">
        <v>2</v>
      </c>
      <c r="R16" s="327">
        <v>5</v>
      </c>
      <c r="S16" s="430">
        <v>4</v>
      </c>
      <c r="T16" s="327">
        <v>2</v>
      </c>
      <c r="U16" s="200">
        <f t="shared" si="1"/>
        <v>8.5</v>
      </c>
    </row>
    <row r="17" spans="1:21" ht="18" customHeight="1">
      <c r="A17" s="326" t="s">
        <v>335</v>
      </c>
      <c r="B17" s="327"/>
      <c r="C17" s="327"/>
      <c r="D17" s="327">
        <v>6</v>
      </c>
      <c r="E17" s="327">
        <v>2</v>
      </c>
      <c r="F17" s="327">
        <v>7</v>
      </c>
      <c r="G17" s="327">
        <v>0</v>
      </c>
      <c r="H17" s="327">
        <v>5</v>
      </c>
      <c r="I17" s="327">
        <v>2</v>
      </c>
      <c r="J17" s="327"/>
      <c r="K17" s="327"/>
      <c r="L17" s="429">
        <f t="shared" si="0"/>
        <v>18</v>
      </c>
      <c r="M17" s="429">
        <f t="shared" si="0"/>
        <v>4</v>
      </c>
      <c r="N17" s="327">
        <v>0</v>
      </c>
      <c r="O17" s="327">
        <v>0</v>
      </c>
      <c r="P17" s="327">
        <v>12</v>
      </c>
      <c r="Q17" s="327">
        <v>2</v>
      </c>
      <c r="R17" s="327">
        <v>6</v>
      </c>
      <c r="S17" s="430">
        <v>1</v>
      </c>
      <c r="T17" s="327">
        <v>2</v>
      </c>
      <c r="U17" s="200">
        <f t="shared" si="1"/>
        <v>11</v>
      </c>
    </row>
    <row r="18" spans="1:21" ht="18" customHeight="1">
      <c r="A18" s="326" t="s">
        <v>336</v>
      </c>
      <c r="B18" s="327"/>
      <c r="C18" s="327"/>
      <c r="D18" s="327"/>
      <c r="E18" s="327"/>
      <c r="F18" s="327">
        <v>3</v>
      </c>
      <c r="G18" s="327">
        <v>0</v>
      </c>
      <c r="H18" s="327">
        <v>8</v>
      </c>
      <c r="I18" s="327">
        <v>1</v>
      </c>
      <c r="J18" s="327"/>
      <c r="K18" s="327"/>
      <c r="L18" s="429">
        <f t="shared" si="0"/>
        <v>11</v>
      </c>
      <c r="M18" s="429">
        <f t="shared" si="0"/>
        <v>1</v>
      </c>
      <c r="N18" s="327">
        <v>0</v>
      </c>
      <c r="O18" s="327">
        <v>0</v>
      </c>
      <c r="P18" s="327">
        <v>8</v>
      </c>
      <c r="Q18" s="327">
        <v>1</v>
      </c>
      <c r="R18" s="327">
        <v>6</v>
      </c>
      <c r="S18" s="430">
        <v>0</v>
      </c>
      <c r="T18" s="327">
        <v>2</v>
      </c>
      <c r="U18" s="200">
        <f t="shared" si="1"/>
        <v>6</v>
      </c>
    </row>
    <row r="19" spans="1:21" ht="18" customHeight="1">
      <c r="A19" s="326" t="s">
        <v>337</v>
      </c>
      <c r="B19" s="327">
        <v>3</v>
      </c>
      <c r="C19" s="327">
        <v>4</v>
      </c>
      <c r="D19" s="327">
        <v>2</v>
      </c>
      <c r="E19" s="327">
        <v>2</v>
      </c>
      <c r="F19" s="327">
        <v>2</v>
      </c>
      <c r="G19" s="327">
        <v>0</v>
      </c>
      <c r="H19" s="327"/>
      <c r="I19" s="327"/>
      <c r="J19" s="327"/>
      <c r="K19" s="327"/>
      <c r="L19" s="429">
        <f t="shared" si="0"/>
        <v>7</v>
      </c>
      <c r="M19" s="429">
        <f t="shared" si="0"/>
        <v>6</v>
      </c>
      <c r="N19" s="327">
        <v>0</v>
      </c>
      <c r="O19" s="327">
        <v>0</v>
      </c>
      <c r="P19" s="327">
        <v>4</v>
      </c>
      <c r="Q19" s="327">
        <v>2</v>
      </c>
      <c r="R19" s="327">
        <v>3</v>
      </c>
      <c r="S19" s="430">
        <v>0</v>
      </c>
      <c r="T19" s="327">
        <v>2</v>
      </c>
      <c r="U19" s="200">
        <f t="shared" si="1"/>
        <v>6.5</v>
      </c>
    </row>
    <row r="20" spans="1:21" ht="18" customHeight="1">
      <c r="A20" s="326" t="s">
        <v>338</v>
      </c>
      <c r="B20" s="327"/>
      <c r="C20" s="327"/>
      <c r="D20" s="327"/>
      <c r="E20" s="327"/>
      <c r="F20" s="327">
        <v>3</v>
      </c>
      <c r="G20" s="327">
        <v>1</v>
      </c>
      <c r="H20" s="327">
        <v>5</v>
      </c>
      <c r="I20" s="327">
        <v>0</v>
      </c>
      <c r="J20" s="327"/>
      <c r="K20" s="327"/>
      <c r="L20" s="429">
        <f t="shared" si="0"/>
        <v>8</v>
      </c>
      <c r="M20" s="429">
        <f t="shared" si="0"/>
        <v>1</v>
      </c>
      <c r="N20" s="327">
        <v>0</v>
      </c>
      <c r="O20" s="327">
        <v>0</v>
      </c>
      <c r="P20" s="327">
        <v>5</v>
      </c>
      <c r="Q20" s="327">
        <v>0</v>
      </c>
      <c r="R20" s="327">
        <v>6</v>
      </c>
      <c r="S20" s="430">
        <v>0</v>
      </c>
      <c r="T20" s="327">
        <v>2</v>
      </c>
      <c r="U20" s="200">
        <f t="shared" si="1"/>
        <v>4.5</v>
      </c>
    </row>
    <row r="21" spans="1:21" ht="18" customHeight="1">
      <c r="A21" s="326" t="s">
        <v>366</v>
      </c>
      <c r="B21" s="327"/>
      <c r="C21" s="327"/>
      <c r="D21" s="327">
        <v>4</v>
      </c>
      <c r="E21" s="327">
        <v>0</v>
      </c>
      <c r="F21" s="327">
        <v>4</v>
      </c>
      <c r="G21" s="327">
        <v>0</v>
      </c>
      <c r="H21" s="327"/>
      <c r="I21" s="327"/>
      <c r="J21" s="327"/>
      <c r="K21" s="327"/>
      <c r="L21" s="429">
        <f t="shared" si="0"/>
        <v>8</v>
      </c>
      <c r="M21" s="429">
        <f t="shared" si="0"/>
        <v>0</v>
      </c>
      <c r="N21" s="327">
        <v>0</v>
      </c>
      <c r="O21" s="327">
        <v>0</v>
      </c>
      <c r="P21" s="327">
        <v>4</v>
      </c>
      <c r="Q21" s="327">
        <v>0</v>
      </c>
      <c r="R21" s="327">
        <v>3</v>
      </c>
      <c r="S21" s="430">
        <v>2</v>
      </c>
      <c r="T21" s="327">
        <v>2</v>
      </c>
      <c r="U21" s="200">
        <f t="shared" si="1"/>
        <v>4</v>
      </c>
    </row>
    <row r="22" spans="1:21" ht="18" customHeight="1">
      <c r="A22" s="326" t="s">
        <v>339</v>
      </c>
      <c r="B22" s="327"/>
      <c r="C22" s="327"/>
      <c r="D22" s="327">
        <v>7</v>
      </c>
      <c r="E22" s="327">
        <v>2</v>
      </c>
      <c r="F22" s="327">
        <v>4</v>
      </c>
      <c r="G22" s="327">
        <v>0</v>
      </c>
      <c r="H22" s="327">
        <v>6</v>
      </c>
      <c r="I22" s="327">
        <v>0</v>
      </c>
      <c r="J22" s="327"/>
      <c r="K22" s="327"/>
      <c r="L22" s="429">
        <f t="shared" si="0"/>
        <v>17</v>
      </c>
      <c r="M22" s="429">
        <f t="shared" si="0"/>
        <v>2</v>
      </c>
      <c r="N22" s="327">
        <v>0</v>
      </c>
      <c r="O22" s="327">
        <v>0</v>
      </c>
      <c r="P22" s="327">
        <v>10</v>
      </c>
      <c r="Q22" s="327">
        <v>0</v>
      </c>
      <c r="R22" s="327">
        <v>5</v>
      </c>
      <c r="S22" s="430">
        <v>1</v>
      </c>
      <c r="T22" s="327">
        <v>2</v>
      </c>
      <c r="U22" s="200">
        <f t="shared" si="1"/>
        <v>9.5</v>
      </c>
    </row>
    <row r="23" spans="1:21" ht="18" customHeight="1">
      <c r="A23" s="326" t="s">
        <v>340</v>
      </c>
      <c r="B23" s="327"/>
      <c r="C23" s="327"/>
      <c r="D23" s="327">
        <v>3</v>
      </c>
      <c r="E23" s="327">
        <v>2</v>
      </c>
      <c r="F23" s="327">
        <v>3</v>
      </c>
      <c r="G23" s="327">
        <v>1</v>
      </c>
      <c r="H23" s="327">
        <v>3</v>
      </c>
      <c r="I23" s="327">
        <v>1</v>
      </c>
      <c r="J23" s="327"/>
      <c r="K23" s="327"/>
      <c r="L23" s="429">
        <f t="shared" si="0"/>
        <v>9</v>
      </c>
      <c r="M23" s="429">
        <f t="shared" si="0"/>
        <v>4</v>
      </c>
      <c r="N23" s="327">
        <v>0</v>
      </c>
      <c r="O23" s="327">
        <v>0</v>
      </c>
      <c r="P23" s="327">
        <v>6</v>
      </c>
      <c r="Q23" s="327">
        <v>2</v>
      </c>
      <c r="R23" s="327">
        <v>3</v>
      </c>
      <c r="S23" s="430">
        <v>1</v>
      </c>
      <c r="T23" s="327">
        <v>2</v>
      </c>
      <c r="U23" s="200">
        <f t="shared" si="1"/>
        <v>6.5</v>
      </c>
    </row>
    <row r="24" spans="1:21" ht="18" customHeight="1">
      <c r="A24" s="326" t="s">
        <v>341</v>
      </c>
      <c r="B24" s="327"/>
      <c r="C24" s="327"/>
      <c r="D24" s="327">
        <v>0</v>
      </c>
      <c r="E24" s="327">
        <v>1</v>
      </c>
      <c r="F24" s="327">
        <v>0</v>
      </c>
      <c r="G24" s="327">
        <v>0</v>
      </c>
      <c r="H24" s="327"/>
      <c r="I24" s="327"/>
      <c r="J24" s="327"/>
      <c r="K24" s="327"/>
      <c r="L24" s="429">
        <f t="shared" si="0"/>
        <v>0</v>
      </c>
      <c r="M24" s="429">
        <f t="shared" si="0"/>
        <v>1</v>
      </c>
      <c r="N24" s="327">
        <v>0</v>
      </c>
      <c r="O24" s="327">
        <v>0</v>
      </c>
      <c r="P24" s="327">
        <v>0</v>
      </c>
      <c r="Q24" s="327">
        <v>0</v>
      </c>
      <c r="R24" s="327">
        <v>1</v>
      </c>
      <c r="S24" s="430">
        <v>0</v>
      </c>
      <c r="T24" s="327">
        <v>2</v>
      </c>
      <c r="U24" s="200">
        <f t="shared" si="1"/>
        <v>0.5</v>
      </c>
    </row>
    <row r="25" spans="1:21" ht="18" customHeight="1">
      <c r="A25" s="326" t="s">
        <v>342</v>
      </c>
      <c r="B25" s="327"/>
      <c r="C25" s="327"/>
      <c r="D25" s="327"/>
      <c r="E25" s="327"/>
      <c r="F25" s="327"/>
      <c r="G25" s="327"/>
      <c r="H25" s="327">
        <v>2</v>
      </c>
      <c r="I25" s="327">
        <v>1</v>
      </c>
      <c r="J25" s="327">
        <v>2</v>
      </c>
      <c r="K25" s="327">
        <v>1</v>
      </c>
      <c r="L25" s="429">
        <f t="shared" si="0"/>
        <v>4</v>
      </c>
      <c r="M25" s="429">
        <f t="shared" si="0"/>
        <v>2</v>
      </c>
      <c r="N25" s="327">
        <v>0</v>
      </c>
      <c r="O25" s="327">
        <v>0</v>
      </c>
      <c r="P25" s="327">
        <v>2</v>
      </c>
      <c r="Q25" s="327">
        <v>1</v>
      </c>
      <c r="R25" s="327">
        <v>2</v>
      </c>
      <c r="S25" s="430">
        <v>1</v>
      </c>
      <c r="T25" s="327">
        <v>2</v>
      </c>
      <c r="U25" s="200">
        <f t="shared" si="1"/>
        <v>3</v>
      </c>
    </row>
    <row r="26" spans="1:21" ht="18" customHeight="1">
      <c r="A26" s="326" t="s">
        <v>343</v>
      </c>
      <c r="B26" s="327"/>
      <c r="C26" s="327"/>
      <c r="D26" s="327">
        <v>3</v>
      </c>
      <c r="E26" s="327">
        <v>1</v>
      </c>
      <c r="F26" s="327">
        <v>2</v>
      </c>
      <c r="G26" s="327">
        <v>1</v>
      </c>
      <c r="H26" s="327">
        <v>3</v>
      </c>
      <c r="I26" s="327">
        <v>1</v>
      </c>
      <c r="J26" s="327"/>
      <c r="K26" s="327"/>
      <c r="L26" s="429">
        <f t="shared" si="0"/>
        <v>8</v>
      </c>
      <c r="M26" s="429">
        <f t="shared" si="0"/>
        <v>3</v>
      </c>
      <c r="N26" s="327">
        <v>0</v>
      </c>
      <c r="O26" s="327">
        <v>1</v>
      </c>
      <c r="P26" s="327">
        <v>5</v>
      </c>
      <c r="Q26" s="327">
        <v>3</v>
      </c>
      <c r="R26" s="327">
        <v>4</v>
      </c>
      <c r="S26" s="430">
        <v>1</v>
      </c>
      <c r="T26" s="327">
        <v>2</v>
      </c>
      <c r="U26" s="200">
        <f t="shared" si="1"/>
        <v>5.5</v>
      </c>
    </row>
    <row r="27" spans="1:21" ht="18" customHeight="1">
      <c r="A27" s="326" t="s">
        <v>344</v>
      </c>
      <c r="B27" s="327"/>
      <c r="C27" s="327"/>
      <c r="D27" s="327">
        <v>3</v>
      </c>
      <c r="E27" s="327">
        <v>0</v>
      </c>
      <c r="F27" s="327">
        <v>5</v>
      </c>
      <c r="G27" s="327">
        <v>0</v>
      </c>
      <c r="H27" s="327"/>
      <c r="I27" s="327"/>
      <c r="J27" s="327"/>
      <c r="K27" s="327"/>
      <c r="L27" s="429">
        <f t="shared" si="0"/>
        <v>8</v>
      </c>
      <c r="M27" s="429">
        <f t="shared" si="0"/>
        <v>0</v>
      </c>
      <c r="N27" s="327">
        <v>0</v>
      </c>
      <c r="O27" s="327">
        <v>0</v>
      </c>
      <c r="P27" s="327"/>
      <c r="Q27" s="327"/>
      <c r="R27" s="327"/>
      <c r="S27" s="430"/>
      <c r="T27" s="327">
        <v>2</v>
      </c>
      <c r="U27" s="200">
        <f t="shared" si="1"/>
        <v>4</v>
      </c>
    </row>
    <row r="28" spans="1:21" ht="18" customHeight="1">
      <c r="A28" s="472" t="s">
        <v>345</v>
      </c>
      <c r="B28" s="470">
        <v>4</v>
      </c>
      <c r="C28" s="470">
        <v>0</v>
      </c>
      <c r="D28" s="470">
        <v>3</v>
      </c>
      <c r="E28" s="470">
        <v>0</v>
      </c>
      <c r="F28" s="470">
        <v>4</v>
      </c>
      <c r="G28" s="470">
        <v>0</v>
      </c>
      <c r="H28" s="470">
        <v>2</v>
      </c>
      <c r="I28" s="470">
        <v>0</v>
      </c>
      <c r="J28" s="327"/>
      <c r="K28" s="327"/>
      <c r="L28" s="429">
        <f>J28+H28+F28+D28+B28</f>
        <v>13</v>
      </c>
      <c r="M28" s="429">
        <f>K28+I28+G28+E28+C28</f>
        <v>0</v>
      </c>
      <c r="N28" s="470">
        <v>0</v>
      </c>
      <c r="O28" s="470">
        <v>0</v>
      </c>
      <c r="P28" s="470">
        <v>9</v>
      </c>
      <c r="Q28" s="470">
        <v>0</v>
      </c>
      <c r="R28" s="473">
        <v>2</v>
      </c>
      <c r="S28" s="470">
        <v>0</v>
      </c>
      <c r="T28" s="327">
        <v>2</v>
      </c>
      <c r="U28" s="200">
        <f t="shared" si="1"/>
        <v>6.5</v>
      </c>
    </row>
    <row r="29" spans="1:21" ht="18" customHeight="1">
      <c r="A29" s="326"/>
      <c r="B29" s="327"/>
      <c r="C29" s="327"/>
      <c r="D29" s="327"/>
      <c r="E29" s="327"/>
      <c r="F29" s="327"/>
      <c r="G29" s="327"/>
      <c r="H29" s="327"/>
      <c r="I29" s="327"/>
      <c r="J29" s="327"/>
      <c r="K29" s="327"/>
      <c r="L29" s="429"/>
      <c r="M29" s="429"/>
      <c r="N29" s="327"/>
      <c r="O29" s="327"/>
      <c r="P29" s="327"/>
      <c r="Q29" s="327"/>
      <c r="R29" s="327"/>
      <c r="S29" s="430"/>
      <c r="T29" s="327"/>
      <c r="U29" s="200"/>
    </row>
    <row r="30" spans="1:21" ht="18" customHeight="1">
      <c r="A30" s="298"/>
      <c r="B30" s="299"/>
      <c r="C30" s="299"/>
      <c r="D30" s="299"/>
      <c r="E30" s="299"/>
      <c r="F30" s="299"/>
      <c r="G30" s="299"/>
      <c r="H30" s="299"/>
      <c r="I30" s="299"/>
      <c r="J30" s="299"/>
      <c r="K30" s="299"/>
      <c r="L30" s="5"/>
      <c r="M30" s="5"/>
      <c r="N30" s="299"/>
      <c r="O30" s="299"/>
      <c r="P30" s="299"/>
      <c r="Q30" s="299"/>
      <c r="R30" s="299"/>
      <c r="S30" s="303"/>
      <c r="T30" s="299"/>
      <c r="U30" s="6"/>
    </row>
    <row r="31" spans="1:21" ht="21" customHeight="1">
      <c r="A31" s="66" t="s">
        <v>31</v>
      </c>
      <c r="B31" s="428">
        <f>SUM(B12:B30)</f>
        <v>9</v>
      </c>
      <c r="C31" s="428">
        <f>SUM(C12:C30)</f>
        <v>4</v>
      </c>
      <c r="D31" s="428">
        <f>SUM(D12:D30)</f>
        <v>40</v>
      </c>
      <c r="E31" s="428">
        <f>SUM(E12:E30)</f>
        <v>13</v>
      </c>
      <c r="F31" s="428">
        <f aca="true" t="shared" si="2" ref="F31:T31">SUM(F12:F30)</f>
        <v>46</v>
      </c>
      <c r="G31" s="428">
        <f t="shared" si="2"/>
        <v>5</v>
      </c>
      <c r="H31" s="428">
        <f t="shared" si="2"/>
        <v>40</v>
      </c>
      <c r="I31" s="428">
        <f t="shared" si="2"/>
        <v>8</v>
      </c>
      <c r="J31" s="428">
        <f t="shared" si="2"/>
        <v>7</v>
      </c>
      <c r="K31" s="428">
        <f t="shared" si="2"/>
        <v>2</v>
      </c>
      <c r="L31" s="428">
        <f t="shared" si="2"/>
        <v>142</v>
      </c>
      <c r="M31" s="428">
        <f t="shared" si="2"/>
        <v>32</v>
      </c>
      <c r="N31" s="428">
        <f t="shared" si="2"/>
        <v>1</v>
      </c>
      <c r="O31" s="428">
        <f t="shared" si="2"/>
        <v>1</v>
      </c>
      <c r="P31" s="428">
        <f t="shared" si="2"/>
        <v>82</v>
      </c>
      <c r="Q31" s="428">
        <f t="shared" si="2"/>
        <v>14</v>
      </c>
      <c r="R31" s="428">
        <f t="shared" si="2"/>
        <v>53</v>
      </c>
      <c r="S31" s="428">
        <f t="shared" si="2"/>
        <v>12</v>
      </c>
      <c r="T31" s="428">
        <f t="shared" si="2"/>
        <v>34</v>
      </c>
      <c r="U31" s="21"/>
    </row>
    <row r="34" spans="1:21" ht="20.25" customHeight="1">
      <c r="A34" s="34" t="s">
        <v>22</v>
      </c>
      <c r="B34" s="2"/>
      <c r="C34" s="2"/>
      <c r="D34" s="2"/>
      <c r="E34" s="2"/>
      <c r="F34" s="2"/>
      <c r="G34" s="2"/>
      <c r="H34" s="2"/>
      <c r="I34" s="2"/>
      <c r="J34" s="2"/>
      <c r="K34" s="2"/>
      <c r="L34" s="2"/>
      <c r="M34" s="2"/>
      <c r="N34" s="20"/>
      <c r="O34" s="20"/>
      <c r="P34" s="20"/>
      <c r="Q34" s="20"/>
      <c r="R34" s="20"/>
      <c r="S34" s="20"/>
      <c r="T34" s="2"/>
      <c r="U34" s="2"/>
    </row>
    <row r="35" spans="1:21" ht="12.75">
      <c r="A35" s="2"/>
      <c r="B35" s="2"/>
      <c r="C35" s="2"/>
      <c r="D35" s="2"/>
      <c r="E35" s="2"/>
      <c r="F35" s="2"/>
      <c r="G35" s="2"/>
      <c r="H35" s="2"/>
      <c r="I35" s="2"/>
      <c r="J35" s="2"/>
      <c r="K35" s="2"/>
      <c r="L35" s="2"/>
      <c r="M35" s="2"/>
      <c r="N35" s="20"/>
      <c r="O35" s="20"/>
      <c r="P35" s="20"/>
      <c r="Q35" s="20"/>
      <c r="R35" s="59"/>
      <c r="S35" s="20"/>
      <c r="T35" s="488" t="s">
        <v>249</v>
      </c>
      <c r="U35" s="489"/>
    </row>
    <row r="36" spans="1:21" ht="21.75" customHeight="1">
      <c r="A36" s="60" t="s">
        <v>0</v>
      </c>
      <c r="B36" s="57"/>
      <c r="C36" s="57"/>
      <c r="D36" s="57"/>
      <c r="E36" s="57"/>
      <c r="F36" s="57"/>
      <c r="G36" s="57"/>
      <c r="H36" s="57"/>
      <c r="I36" s="57"/>
      <c r="J36" s="57"/>
      <c r="K36" s="57"/>
      <c r="L36" s="57"/>
      <c r="M36" s="57"/>
      <c r="N36" s="58"/>
      <c r="O36" s="58"/>
      <c r="P36" s="58"/>
      <c r="Q36" s="58"/>
      <c r="R36" s="58"/>
      <c r="S36" s="20"/>
      <c r="T36" s="2"/>
      <c r="U36" s="2"/>
    </row>
    <row r="37" spans="1:21" ht="22.5" customHeight="1">
      <c r="A37" s="60" t="s">
        <v>24</v>
      </c>
      <c r="B37" s="57"/>
      <c r="C37" s="57"/>
      <c r="D37" s="57"/>
      <c r="E37" s="57"/>
      <c r="F37" s="57"/>
      <c r="G37" s="57"/>
      <c r="H37" s="57"/>
      <c r="I37" s="57"/>
      <c r="J37" s="57"/>
      <c r="K37" s="57"/>
      <c r="L37" s="57"/>
      <c r="M37" s="57"/>
      <c r="N37" s="58"/>
      <c r="O37" s="58"/>
      <c r="P37" s="58"/>
      <c r="Q37" s="58"/>
      <c r="R37" s="58"/>
      <c r="S37" s="20"/>
      <c r="T37" s="2"/>
      <c r="U37" s="2"/>
    </row>
    <row r="38" spans="1:21" s="354" customFormat="1" ht="18" customHeight="1">
      <c r="A38" s="447" t="s">
        <v>362</v>
      </c>
      <c r="B38" s="451"/>
      <c r="C38" s="452"/>
      <c r="D38" s="452"/>
      <c r="E38" s="452"/>
      <c r="F38" s="452"/>
      <c r="G38" s="452"/>
      <c r="H38" s="452"/>
      <c r="I38" s="453"/>
      <c r="J38" s="453"/>
      <c r="K38" s="453"/>
      <c r="L38" s="453"/>
      <c r="M38" s="453"/>
      <c r="N38" s="453"/>
      <c r="O38" s="453"/>
      <c r="P38" s="453"/>
      <c r="Q38" s="453" t="s">
        <v>743</v>
      </c>
      <c r="R38" s="453"/>
      <c r="S38" s="453"/>
      <c r="T38" s="351"/>
      <c r="U38" s="353"/>
    </row>
    <row r="39" spans="1:21" ht="12.75">
      <c r="A39" s="1"/>
      <c r="B39" s="1"/>
      <c r="C39" s="1"/>
      <c r="D39" s="1"/>
      <c r="E39" s="1"/>
      <c r="F39" s="1"/>
      <c r="G39" s="1"/>
      <c r="H39" s="1"/>
      <c r="I39" s="13"/>
      <c r="J39" s="13"/>
      <c r="K39" s="13"/>
      <c r="L39" s="39"/>
      <c r="M39" s="39"/>
      <c r="N39" s="39"/>
      <c r="O39" s="39"/>
      <c r="P39" s="39"/>
      <c r="Q39" s="39"/>
      <c r="R39" s="39"/>
      <c r="S39" s="39"/>
      <c r="T39" s="13"/>
      <c r="U39" s="12"/>
    </row>
    <row r="40" spans="1:21" s="354" customFormat="1" ht="18" customHeight="1">
      <c r="A40" s="355" t="s">
        <v>402</v>
      </c>
      <c r="B40" s="350"/>
      <c r="C40" s="356"/>
      <c r="D40" s="351"/>
      <c r="E40" s="352"/>
      <c r="F40" s="351"/>
      <c r="G40" s="351"/>
      <c r="H40" s="351"/>
      <c r="I40" s="352"/>
      <c r="J40" s="351"/>
      <c r="K40" s="352"/>
      <c r="L40" s="351"/>
      <c r="M40" s="352"/>
      <c r="N40" s="352"/>
      <c r="O40" s="352"/>
      <c r="P40" s="352"/>
      <c r="Q40" s="352"/>
      <c r="R40" s="352"/>
      <c r="S40" s="352"/>
      <c r="T40" s="351"/>
      <c r="U40" s="357"/>
    </row>
    <row r="41" spans="1:21" ht="12.75">
      <c r="A41" s="1"/>
      <c r="B41" s="1"/>
      <c r="C41" s="1"/>
      <c r="D41" s="1"/>
      <c r="E41" s="1"/>
      <c r="F41" s="1"/>
      <c r="G41" s="1"/>
      <c r="H41" s="1"/>
      <c r="I41" s="1"/>
      <c r="J41" s="1"/>
      <c r="K41" s="1"/>
      <c r="L41" s="1"/>
      <c r="M41" s="1"/>
      <c r="T41" s="1"/>
      <c r="U41" s="1"/>
    </row>
    <row r="42" spans="1:21" ht="12.75">
      <c r="A42" s="22"/>
      <c r="B42" s="16" t="s">
        <v>5</v>
      </c>
      <c r="C42" s="16"/>
      <c r="D42" s="16"/>
      <c r="E42" s="16"/>
      <c r="F42" s="16"/>
      <c r="G42" s="16"/>
      <c r="H42" s="16"/>
      <c r="I42" s="16"/>
      <c r="J42" s="63"/>
      <c r="K42" s="63"/>
      <c r="L42" s="24"/>
      <c r="M42" s="30"/>
      <c r="N42" s="25"/>
      <c r="O42" s="26"/>
      <c r="P42" s="25"/>
      <c r="Q42" s="26"/>
      <c r="R42" s="25"/>
      <c r="S42" s="29"/>
      <c r="T42" s="24"/>
      <c r="U42" s="22"/>
    </row>
    <row r="43" spans="1:21" ht="48.75" customHeight="1">
      <c r="A43" s="31" t="s">
        <v>25</v>
      </c>
      <c r="B43" s="9" t="s">
        <v>9</v>
      </c>
      <c r="C43" s="9"/>
      <c r="D43" s="9" t="s">
        <v>10</v>
      </c>
      <c r="E43" s="9"/>
      <c r="F43" s="9" t="s">
        <v>11</v>
      </c>
      <c r="G43" s="9"/>
      <c r="H43" s="9" t="s">
        <v>26</v>
      </c>
      <c r="I43" s="28"/>
      <c r="J43" s="64" t="s">
        <v>27</v>
      </c>
      <c r="K43" s="64"/>
      <c r="L43" s="27" t="s">
        <v>12</v>
      </c>
      <c r="M43" s="32"/>
      <c r="N43" s="28" t="s">
        <v>13</v>
      </c>
      <c r="O43" s="9"/>
      <c r="P43" s="27" t="s">
        <v>14</v>
      </c>
      <c r="Q43" s="9"/>
      <c r="R43" s="55" t="s">
        <v>28</v>
      </c>
      <c r="S43" s="28"/>
      <c r="T43" s="65" t="s">
        <v>29</v>
      </c>
      <c r="U43" s="31" t="s">
        <v>30</v>
      </c>
    </row>
    <row r="44" spans="1:21" ht="12.75">
      <c r="A44" s="23"/>
      <c r="B44" s="10" t="s">
        <v>19</v>
      </c>
      <c r="C44" s="10" t="s">
        <v>20</v>
      </c>
      <c r="D44" s="10" t="s">
        <v>19</v>
      </c>
      <c r="E44" s="10" t="s">
        <v>20</v>
      </c>
      <c r="F44" s="10" t="s">
        <v>19</v>
      </c>
      <c r="G44" s="10" t="s">
        <v>20</v>
      </c>
      <c r="H44" s="10" t="s">
        <v>19</v>
      </c>
      <c r="I44" s="10" t="s">
        <v>20</v>
      </c>
      <c r="J44" s="10" t="s">
        <v>19</v>
      </c>
      <c r="K44" s="10" t="s">
        <v>20</v>
      </c>
      <c r="L44" s="11" t="s">
        <v>19</v>
      </c>
      <c r="M44" s="11" t="s">
        <v>20</v>
      </c>
      <c r="N44" s="10" t="s">
        <v>19</v>
      </c>
      <c r="O44" s="10" t="s">
        <v>20</v>
      </c>
      <c r="P44" s="10" t="s">
        <v>19</v>
      </c>
      <c r="Q44" s="10" t="s">
        <v>20</v>
      </c>
      <c r="R44" s="10" t="s">
        <v>19</v>
      </c>
      <c r="S44" s="19" t="s">
        <v>20</v>
      </c>
      <c r="T44" s="43"/>
      <c r="U44" s="44"/>
    </row>
    <row r="45" spans="1:21" ht="25.5">
      <c r="A45" s="201" t="s">
        <v>250</v>
      </c>
      <c r="B45" s="197"/>
      <c r="C45" s="197"/>
      <c r="D45" s="197"/>
      <c r="E45" s="197"/>
      <c r="F45" s="197"/>
      <c r="G45" s="197"/>
      <c r="H45" s="197"/>
      <c r="I45" s="197"/>
      <c r="J45" s="197"/>
      <c r="K45" s="197"/>
      <c r="L45" s="198"/>
      <c r="M45" s="198"/>
      <c r="N45" s="197"/>
      <c r="O45" s="197"/>
      <c r="P45" s="197"/>
      <c r="Q45" s="197"/>
      <c r="R45" s="197"/>
      <c r="S45" s="196"/>
      <c r="T45" s="199"/>
      <c r="U45" s="200"/>
    </row>
    <row r="46" spans="1:21" ht="18" customHeight="1">
      <c r="A46" s="601" t="s">
        <v>346</v>
      </c>
      <c r="B46" s="327"/>
      <c r="C46" s="327"/>
      <c r="D46" s="327"/>
      <c r="E46" s="327"/>
      <c r="F46" s="327"/>
      <c r="G46" s="327"/>
      <c r="H46" s="475">
        <v>8</v>
      </c>
      <c r="I46" s="475">
        <v>0</v>
      </c>
      <c r="J46" s="327"/>
      <c r="K46" s="327"/>
      <c r="L46" s="599">
        <f>J46+H46+F46+D46+B46</f>
        <v>8</v>
      </c>
      <c r="M46" s="599">
        <f>K46+I46+G46+E46+C46</f>
        <v>0</v>
      </c>
      <c r="N46" s="327"/>
      <c r="O46" s="327"/>
      <c r="P46" s="327"/>
      <c r="Q46" s="327"/>
      <c r="R46" s="599">
        <v>3</v>
      </c>
      <c r="S46" s="599">
        <v>5</v>
      </c>
      <c r="T46" s="327">
        <v>2</v>
      </c>
      <c r="U46" s="325">
        <f>((L46+M46)/T46)</f>
        <v>4</v>
      </c>
    </row>
    <row r="47" spans="1:21" ht="18" customHeight="1">
      <c r="A47" s="601" t="s">
        <v>411</v>
      </c>
      <c r="B47" s="327"/>
      <c r="C47" s="327"/>
      <c r="D47" s="327"/>
      <c r="E47" s="327"/>
      <c r="F47" s="327"/>
      <c r="G47" s="327"/>
      <c r="H47" s="475">
        <v>2</v>
      </c>
      <c r="I47" s="475">
        <v>0</v>
      </c>
      <c r="J47" s="327"/>
      <c r="K47" s="327"/>
      <c r="L47" s="599">
        <f aca="true" t="shared" si="3" ref="L47:M62">J47+H47+F47+D47+B47</f>
        <v>2</v>
      </c>
      <c r="M47" s="599">
        <f t="shared" si="3"/>
        <v>0</v>
      </c>
      <c r="N47" s="327"/>
      <c r="O47" s="327"/>
      <c r="P47" s="327"/>
      <c r="Q47" s="327"/>
      <c r="R47" s="599">
        <v>0</v>
      </c>
      <c r="S47" s="599">
        <v>1</v>
      </c>
      <c r="T47" s="327">
        <v>1</v>
      </c>
      <c r="U47" s="325">
        <f aca="true" t="shared" si="4" ref="U47:U62">((L47+M47)/T47)</f>
        <v>2</v>
      </c>
    </row>
    <row r="48" spans="1:21" ht="18" customHeight="1">
      <c r="A48" s="601" t="s">
        <v>347</v>
      </c>
      <c r="B48" s="327"/>
      <c r="C48" s="327"/>
      <c r="D48" s="327"/>
      <c r="E48" s="327"/>
      <c r="F48" s="327"/>
      <c r="G48" s="327"/>
      <c r="H48" s="475">
        <v>1</v>
      </c>
      <c r="I48" s="475">
        <v>1</v>
      </c>
      <c r="J48" s="327"/>
      <c r="K48" s="327"/>
      <c r="L48" s="599">
        <f t="shared" si="3"/>
        <v>1</v>
      </c>
      <c r="M48" s="599">
        <f t="shared" si="3"/>
        <v>1</v>
      </c>
      <c r="N48" s="327"/>
      <c r="O48" s="327"/>
      <c r="P48" s="327"/>
      <c r="Q48" s="327"/>
      <c r="R48" s="599">
        <v>4</v>
      </c>
      <c r="S48" s="599">
        <v>0</v>
      </c>
      <c r="T48" s="327">
        <v>2</v>
      </c>
      <c r="U48" s="325">
        <f t="shared" si="4"/>
        <v>1</v>
      </c>
    </row>
    <row r="49" spans="1:21" ht="18" customHeight="1">
      <c r="A49" s="601" t="s">
        <v>367</v>
      </c>
      <c r="B49" s="327"/>
      <c r="C49" s="327"/>
      <c r="D49" s="327"/>
      <c r="E49" s="327"/>
      <c r="F49" s="327"/>
      <c r="G49" s="327"/>
      <c r="H49" s="475">
        <v>1</v>
      </c>
      <c r="I49" s="475">
        <v>0</v>
      </c>
      <c r="J49" s="327"/>
      <c r="K49" s="327"/>
      <c r="L49" s="599">
        <f t="shared" si="3"/>
        <v>1</v>
      </c>
      <c r="M49" s="599">
        <f t="shared" si="3"/>
        <v>0</v>
      </c>
      <c r="N49" s="327"/>
      <c r="O49" s="327"/>
      <c r="P49" s="327"/>
      <c r="Q49" s="327"/>
      <c r="R49" s="599">
        <v>1</v>
      </c>
      <c r="S49" s="599">
        <v>0</v>
      </c>
      <c r="T49" s="327">
        <v>1</v>
      </c>
      <c r="U49" s="325">
        <f t="shared" si="4"/>
        <v>1</v>
      </c>
    </row>
    <row r="50" spans="1:21" ht="18" customHeight="1">
      <c r="A50" s="601" t="s">
        <v>368</v>
      </c>
      <c r="B50" s="327"/>
      <c r="C50" s="327"/>
      <c r="D50" s="327"/>
      <c r="E50" s="327"/>
      <c r="F50" s="327"/>
      <c r="G50" s="327"/>
      <c r="H50" s="475">
        <v>1</v>
      </c>
      <c r="I50" s="475">
        <v>0</v>
      </c>
      <c r="J50" s="327"/>
      <c r="K50" s="327"/>
      <c r="L50" s="599">
        <f aca="true" t="shared" si="5" ref="L50:M52">J50+H50+F50+D50+B50</f>
        <v>1</v>
      </c>
      <c r="M50" s="599">
        <f t="shared" si="5"/>
        <v>0</v>
      </c>
      <c r="N50" s="327"/>
      <c r="O50" s="327"/>
      <c r="P50" s="327"/>
      <c r="Q50" s="327"/>
      <c r="R50" s="599">
        <v>1</v>
      </c>
      <c r="S50" s="599">
        <v>0</v>
      </c>
      <c r="T50" s="327">
        <v>1</v>
      </c>
      <c r="U50" s="325">
        <f>((L50+M50)/T50)</f>
        <v>1</v>
      </c>
    </row>
    <row r="51" spans="1:21" ht="18" customHeight="1">
      <c r="A51" s="601" t="s">
        <v>348</v>
      </c>
      <c r="B51" s="327"/>
      <c r="C51" s="327"/>
      <c r="D51" s="327"/>
      <c r="E51" s="327"/>
      <c r="F51" s="327"/>
      <c r="G51" s="327"/>
      <c r="H51" s="475">
        <v>1</v>
      </c>
      <c r="I51" s="475">
        <v>0</v>
      </c>
      <c r="J51" s="327"/>
      <c r="K51" s="327"/>
      <c r="L51" s="599">
        <f t="shared" si="5"/>
        <v>1</v>
      </c>
      <c r="M51" s="599">
        <f t="shared" si="5"/>
        <v>0</v>
      </c>
      <c r="N51" s="327"/>
      <c r="O51" s="327"/>
      <c r="P51" s="327"/>
      <c r="Q51" s="327"/>
      <c r="R51" s="599">
        <v>1</v>
      </c>
      <c r="S51" s="599">
        <v>0</v>
      </c>
      <c r="T51" s="327">
        <v>1</v>
      </c>
      <c r="U51" s="325">
        <f>((L51+M51)/T51)</f>
        <v>1</v>
      </c>
    </row>
    <row r="52" spans="1:21" ht="18" customHeight="1">
      <c r="A52" s="601" t="s">
        <v>349</v>
      </c>
      <c r="B52" s="327"/>
      <c r="C52" s="327"/>
      <c r="D52" s="327"/>
      <c r="E52" s="327"/>
      <c r="F52" s="327"/>
      <c r="G52" s="327"/>
      <c r="H52" s="475">
        <v>0</v>
      </c>
      <c r="I52" s="475">
        <v>2</v>
      </c>
      <c r="J52" s="327"/>
      <c r="K52" s="327"/>
      <c r="L52" s="599">
        <f t="shared" si="5"/>
        <v>0</v>
      </c>
      <c r="M52" s="599">
        <f t="shared" si="5"/>
        <v>2</v>
      </c>
      <c r="N52" s="327"/>
      <c r="O52" s="327"/>
      <c r="P52" s="327"/>
      <c r="Q52" s="327"/>
      <c r="R52" s="599">
        <v>1</v>
      </c>
      <c r="S52" s="599">
        <v>0</v>
      </c>
      <c r="T52" s="327">
        <v>1</v>
      </c>
      <c r="U52" s="325">
        <f>((L52+M52)/T52)</f>
        <v>2</v>
      </c>
    </row>
    <row r="53" spans="1:21" ht="18" customHeight="1">
      <c r="A53" s="601" t="s">
        <v>369</v>
      </c>
      <c r="B53" s="327"/>
      <c r="C53" s="327"/>
      <c r="D53" s="327"/>
      <c r="E53" s="327"/>
      <c r="F53" s="327"/>
      <c r="G53" s="327"/>
      <c r="H53" s="475">
        <v>1</v>
      </c>
      <c r="I53" s="475">
        <v>0</v>
      </c>
      <c r="J53" s="327"/>
      <c r="K53" s="327"/>
      <c r="L53" s="599">
        <f t="shared" si="3"/>
        <v>1</v>
      </c>
      <c r="M53" s="599">
        <f t="shared" si="3"/>
        <v>0</v>
      </c>
      <c r="N53" s="327"/>
      <c r="O53" s="327"/>
      <c r="P53" s="327"/>
      <c r="Q53" s="327"/>
      <c r="R53" s="599">
        <v>1</v>
      </c>
      <c r="S53" s="599">
        <v>0</v>
      </c>
      <c r="T53" s="327">
        <v>1</v>
      </c>
      <c r="U53" s="325">
        <f t="shared" si="4"/>
        <v>1</v>
      </c>
    </row>
    <row r="54" spans="1:21" ht="18" customHeight="1">
      <c r="A54" s="601" t="s">
        <v>370</v>
      </c>
      <c r="B54" s="327"/>
      <c r="C54" s="327"/>
      <c r="D54" s="327"/>
      <c r="E54" s="327"/>
      <c r="F54" s="327"/>
      <c r="G54" s="327"/>
      <c r="H54" s="475">
        <v>2</v>
      </c>
      <c r="I54" s="475">
        <v>0</v>
      </c>
      <c r="J54" s="327"/>
      <c r="K54" s="327"/>
      <c r="L54" s="599">
        <f t="shared" si="3"/>
        <v>2</v>
      </c>
      <c r="M54" s="599">
        <f t="shared" si="3"/>
        <v>0</v>
      </c>
      <c r="N54" s="327"/>
      <c r="O54" s="327"/>
      <c r="P54" s="327"/>
      <c r="Q54" s="327"/>
      <c r="R54" s="599">
        <v>2</v>
      </c>
      <c r="S54" s="599">
        <v>1</v>
      </c>
      <c r="T54" s="327">
        <v>1</v>
      </c>
      <c r="U54" s="325">
        <f t="shared" si="4"/>
        <v>2</v>
      </c>
    </row>
    <row r="55" spans="1:21" ht="27.75" customHeight="1">
      <c r="A55" s="601" t="s">
        <v>371</v>
      </c>
      <c r="B55" s="327"/>
      <c r="C55" s="327"/>
      <c r="D55" s="327"/>
      <c r="E55" s="327"/>
      <c r="F55" s="327"/>
      <c r="G55" s="327"/>
      <c r="H55" s="475">
        <v>1</v>
      </c>
      <c r="I55" s="475">
        <v>0</v>
      </c>
      <c r="J55" s="327"/>
      <c r="K55" s="327"/>
      <c r="L55" s="599">
        <f t="shared" si="3"/>
        <v>1</v>
      </c>
      <c r="M55" s="599">
        <f t="shared" si="3"/>
        <v>0</v>
      </c>
      <c r="N55" s="327"/>
      <c r="O55" s="327"/>
      <c r="P55" s="327"/>
      <c r="Q55" s="327"/>
      <c r="R55" s="599">
        <v>1</v>
      </c>
      <c r="S55" s="599">
        <v>0</v>
      </c>
      <c r="T55" s="327">
        <v>1</v>
      </c>
      <c r="U55" s="325">
        <f t="shared" si="4"/>
        <v>1</v>
      </c>
    </row>
    <row r="56" spans="1:21" ht="18" customHeight="1">
      <c r="A56" s="328" t="s">
        <v>372</v>
      </c>
      <c r="B56" s="327"/>
      <c r="C56" s="327"/>
      <c r="D56" s="327"/>
      <c r="E56" s="327"/>
      <c r="F56" s="327"/>
      <c r="G56" s="327"/>
      <c r="H56" s="475">
        <v>1</v>
      </c>
      <c r="I56" s="475">
        <v>1</v>
      </c>
      <c r="J56" s="327"/>
      <c r="K56" s="327"/>
      <c r="L56" s="599">
        <f t="shared" si="3"/>
        <v>1</v>
      </c>
      <c r="M56" s="599">
        <f t="shared" si="3"/>
        <v>1</v>
      </c>
      <c r="N56" s="327"/>
      <c r="O56" s="327"/>
      <c r="P56" s="327"/>
      <c r="Q56" s="327"/>
      <c r="R56" s="599">
        <v>2</v>
      </c>
      <c r="S56" s="599">
        <v>0</v>
      </c>
      <c r="T56" s="327">
        <v>1</v>
      </c>
      <c r="U56" s="325">
        <f t="shared" si="4"/>
        <v>2</v>
      </c>
    </row>
    <row r="57" spans="1:21" ht="18" customHeight="1">
      <c r="A57" s="601" t="s">
        <v>373</v>
      </c>
      <c r="B57" s="327"/>
      <c r="C57" s="327"/>
      <c r="D57" s="327"/>
      <c r="E57" s="327"/>
      <c r="F57" s="327"/>
      <c r="G57" s="327"/>
      <c r="H57" s="475">
        <v>5</v>
      </c>
      <c r="I57" s="475">
        <v>0</v>
      </c>
      <c r="J57" s="327"/>
      <c r="K57" s="327"/>
      <c r="L57" s="599">
        <f t="shared" si="3"/>
        <v>5</v>
      </c>
      <c r="M57" s="599">
        <f t="shared" si="3"/>
        <v>0</v>
      </c>
      <c r="N57" s="327"/>
      <c r="O57" s="327"/>
      <c r="P57" s="327"/>
      <c r="Q57" s="327"/>
      <c r="R57" s="599">
        <v>3</v>
      </c>
      <c r="S57" s="599">
        <v>2</v>
      </c>
      <c r="T57" s="327">
        <v>1</v>
      </c>
      <c r="U57" s="325">
        <f t="shared" si="4"/>
        <v>5</v>
      </c>
    </row>
    <row r="58" spans="1:21" ht="18" customHeight="1">
      <c r="A58" s="601" t="s">
        <v>374</v>
      </c>
      <c r="B58" s="327"/>
      <c r="C58" s="327"/>
      <c r="D58" s="327"/>
      <c r="E58" s="327"/>
      <c r="F58" s="327"/>
      <c r="G58" s="327"/>
      <c r="H58" s="475">
        <v>4</v>
      </c>
      <c r="I58" s="475">
        <v>0</v>
      </c>
      <c r="J58" s="327"/>
      <c r="K58" s="327"/>
      <c r="L58" s="599">
        <f t="shared" si="3"/>
        <v>4</v>
      </c>
      <c r="M58" s="599">
        <f t="shared" si="3"/>
        <v>0</v>
      </c>
      <c r="N58" s="327"/>
      <c r="O58" s="327"/>
      <c r="P58" s="327">
        <v>5</v>
      </c>
      <c r="Q58" s="327">
        <v>0</v>
      </c>
      <c r="R58" s="599">
        <v>4</v>
      </c>
      <c r="S58" s="599">
        <v>0</v>
      </c>
      <c r="T58" s="327">
        <v>2</v>
      </c>
      <c r="U58" s="325">
        <f t="shared" si="4"/>
        <v>2</v>
      </c>
    </row>
    <row r="59" spans="1:21" ht="18" customHeight="1">
      <c r="A59" s="328" t="s">
        <v>375</v>
      </c>
      <c r="B59" s="327"/>
      <c r="C59" s="327"/>
      <c r="D59" s="327"/>
      <c r="E59" s="327"/>
      <c r="F59" s="327"/>
      <c r="G59" s="327"/>
      <c r="H59" s="475">
        <v>0</v>
      </c>
      <c r="I59" s="475">
        <v>0</v>
      </c>
      <c r="J59" s="327"/>
      <c r="K59" s="327"/>
      <c r="L59" s="599">
        <f t="shared" si="3"/>
        <v>0</v>
      </c>
      <c r="M59" s="599">
        <f t="shared" si="3"/>
        <v>0</v>
      </c>
      <c r="N59" s="327"/>
      <c r="O59" s="327"/>
      <c r="P59" s="327"/>
      <c r="Q59" s="327"/>
      <c r="R59" s="599">
        <v>2</v>
      </c>
      <c r="S59" s="599">
        <v>0</v>
      </c>
      <c r="T59" s="327">
        <v>1</v>
      </c>
      <c r="U59" s="325">
        <f t="shared" si="4"/>
        <v>0</v>
      </c>
    </row>
    <row r="60" spans="1:21" ht="18" customHeight="1">
      <c r="A60" s="328" t="s">
        <v>376</v>
      </c>
      <c r="B60" s="327"/>
      <c r="C60" s="327"/>
      <c r="D60" s="327"/>
      <c r="E60" s="327"/>
      <c r="F60" s="327"/>
      <c r="G60" s="327"/>
      <c r="H60" s="475">
        <v>3</v>
      </c>
      <c r="I60" s="475">
        <v>0</v>
      </c>
      <c r="J60" s="327"/>
      <c r="K60" s="327"/>
      <c r="L60" s="599">
        <f t="shared" si="3"/>
        <v>3</v>
      </c>
      <c r="M60" s="599">
        <f t="shared" si="3"/>
        <v>0</v>
      </c>
      <c r="N60" s="327"/>
      <c r="O60" s="327"/>
      <c r="P60" s="327"/>
      <c r="Q60" s="327"/>
      <c r="R60" s="599">
        <v>1</v>
      </c>
      <c r="S60" s="599">
        <v>0</v>
      </c>
      <c r="T60" s="327">
        <v>1</v>
      </c>
      <c r="U60" s="325">
        <f t="shared" si="4"/>
        <v>3</v>
      </c>
    </row>
    <row r="61" spans="1:21" ht="18" customHeight="1">
      <c r="A61" s="328" t="s">
        <v>377</v>
      </c>
      <c r="B61" s="327"/>
      <c r="C61" s="327"/>
      <c r="D61" s="327"/>
      <c r="E61" s="327"/>
      <c r="F61" s="327"/>
      <c r="G61" s="327"/>
      <c r="H61" s="475">
        <v>2</v>
      </c>
      <c r="I61" s="475">
        <v>0</v>
      </c>
      <c r="J61" s="327"/>
      <c r="K61" s="327"/>
      <c r="L61" s="599">
        <f t="shared" si="3"/>
        <v>2</v>
      </c>
      <c r="M61" s="599">
        <f t="shared" si="3"/>
        <v>0</v>
      </c>
      <c r="N61" s="327"/>
      <c r="O61" s="327"/>
      <c r="P61" s="327"/>
      <c r="Q61" s="327"/>
      <c r="R61" s="599">
        <v>1</v>
      </c>
      <c r="S61" s="599">
        <v>0</v>
      </c>
      <c r="T61" s="327">
        <v>1</v>
      </c>
      <c r="U61" s="325">
        <f t="shared" si="4"/>
        <v>2</v>
      </c>
    </row>
    <row r="62" spans="1:21" ht="18" customHeight="1">
      <c r="A62" s="328" t="s">
        <v>378</v>
      </c>
      <c r="B62" s="327"/>
      <c r="C62" s="327"/>
      <c r="D62" s="327"/>
      <c r="E62" s="327"/>
      <c r="F62" s="327"/>
      <c r="G62" s="327"/>
      <c r="H62" s="475">
        <v>1</v>
      </c>
      <c r="I62" s="475">
        <v>0</v>
      </c>
      <c r="J62" s="327"/>
      <c r="K62" s="327"/>
      <c r="L62" s="599">
        <f t="shared" si="3"/>
        <v>1</v>
      </c>
      <c r="M62" s="599">
        <f t="shared" si="3"/>
        <v>0</v>
      </c>
      <c r="N62" s="327"/>
      <c r="O62" s="327"/>
      <c r="P62" s="327"/>
      <c r="Q62" s="327"/>
      <c r="R62" s="599">
        <v>1</v>
      </c>
      <c r="S62" s="599">
        <v>0</v>
      </c>
      <c r="T62" s="327">
        <v>1</v>
      </c>
      <c r="U62" s="325">
        <f t="shared" si="4"/>
        <v>1</v>
      </c>
    </row>
    <row r="63" spans="1:21" ht="18" customHeight="1">
      <c r="A63" s="328" t="s">
        <v>350</v>
      </c>
      <c r="B63" s="327"/>
      <c r="C63" s="327"/>
      <c r="D63" s="327"/>
      <c r="E63" s="327"/>
      <c r="F63" s="327"/>
      <c r="G63" s="327"/>
      <c r="H63" s="475">
        <v>1</v>
      </c>
      <c r="I63" s="475">
        <v>1</v>
      </c>
      <c r="J63" s="327"/>
      <c r="K63" s="327"/>
      <c r="L63" s="599">
        <f aca="true" t="shared" si="6" ref="L63:M65">J63+H63+F63+D63+B63</f>
        <v>1</v>
      </c>
      <c r="M63" s="599">
        <f t="shared" si="6"/>
        <v>1</v>
      </c>
      <c r="N63" s="327"/>
      <c r="O63" s="327"/>
      <c r="P63" s="327"/>
      <c r="Q63" s="327"/>
      <c r="R63" s="599">
        <v>2</v>
      </c>
      <c r="S63" s="599">
        <v>0</v>
      </c>
      <c r="T63" s="327">
        <v>1</v>
      </c>
      <c r="U63" s="325">
        <f>((L63+M63)/T63)</f>
        <v>2</v>
      </c>
    </row>
    <row r="64" spans="1:21" ht="18" customHeight="1">
      <c r="A64" s="328" t="s">
        <v>379</v>
      </c>
      <c r="B64" s="327"/>
      <c r="C64" s="327"/>
      <c r="D64" s="327"/>
      <c r="E64" s="327"/>
      <c r="F64" s="327"/>
      <c r="G64" s="327"/>
      <c r="H64" s="475">
        <v>1</v>
      </c>
      <c r="I64" s="475">
        <v>0</v>
      </c>
      <c r="J64" s="327"/>
      <c r="K64" s="327"/>
      <c r="L64" s="599">
        <f t="shared" si="6"/>
        <v>1</v>
      </c>
      <c r="M64" s="599">
        <f t="shared" si="6"/>
        <v>0</v>
      </c>
      <c r="N64" s="327"/>
      <c r="O64" s="327"/>
      <c r="P64" s="327"/>
      <c r="Q64" s="327"/>
      <c r="R64" s="599">
        <v>1</v>
      </c>
      <c r="S64" s="599">
        <v>0</v>
      </c>
      <c r="T64" s="327">
        <v>1</v>
      </c>
      <c r="U64" s="325">
        <f>((L64+M64)/T64)</f>
        <v>1</v>
      </c>
    </row>
    <row r="65" spans="1:21" ht="18" customHeight="1">
      <c r="A65" s="328" t="s">
        <v>351</v>
      </c>
      <c r="B65" s="327"/>
      <c r="C65" s="327"/>
      <c r="D65" s="327"/>
      <c r="E65" s="327"/>
      <c r="F65" s="327"/>
      <c r="G65" s="327"/>
      <c r="H65" s="475">
        <v>1</v>
      </c>
      <c r="I65" s="475">
        <v>1</v>
      </c>
      <c r="J65" s="327"/>
      <c r="K65" s="327"/>
      <c r="L65" s="599">
        <f t="shared" si="6"/>
        <v>1</v>
      </c>
      <c r="M65" s="599">
        <f t="shared" si="6"/>
        <v>1</v>
      </c>
      <c r="N65" s="327"/>
      <c r="O65" s="327"/>
      <c r="P65" s="327"/>
      <c r="Q65" s="327"/>
      <c r="R65" s="599">
        <v>1</v>
      </c>
      <c r="S65" s="599">
        <v>1</v>
      </c>
      <c r="T65" s="327">
        <v>1</v>
      </c>
      <c r="U65" s="325">
        <f>((L65+M65)/T65)</f>
        <v>2</v>
      </c>
    </row>
    <row r="66" spans="1:21" ht="25.5" customHeight="1">
      <c r="A66" s="328" t="s">
        <v>380</v>
      </c>
      <c r="B66" s="302"/>
      <c r="C66" s="302"/>
      <c r="D66" s="302"/>
      <c r="E66" s="302"/>
      <c r="F66" s="302"/>
      <c r="G66" s="302"/>
      <c r="H66" s="600">
        <v>2</v>
      </c>
      <c r="I66" s="600">
        <v>1</v>
      </c>
      <c r="J66" s="302"/>
      <c r="K66" s="302"/>
      <c r="L66" s="599">
        <f>J66+H66+F66+D66+B66</f>
        <v>2</v>
      </c>
      <c r="M66" s="599">
        <f>K66+I66+G66+E66+C66</f>
        <v>1</v>
      </c>
      <c r="N66" s="302"/>
      <c r="O66" s="302"/>
      <c r="P66" s="302"/>
      <c r="Q66" s="302"/>
      <c r="R66" s="599">
        <v>3</v>
      </c>
      <c r="S66" s="599">
        <v>0</v>
      </c>
      <c r="T66" s="302">
        <v>1</v>
      </c>
      <c r="U66" s="325">
        <f>((L66+M66)/T66)</f>
        <v>3</v>
      </c>
    </row>
    <row r="67" spans="1:21" ht="21" customHeight="1">
      <c r="A67" s="66" t="s">
        <v>31</v>
      </c>
      <c r="B67" s="427">
        <f>SUM(B46:B66)</f>
        <v>0</v>
      </c>
      <c r="C67" s="427">
        <f aca="true" t="shared" si="7" ref="C67:T67">SUM(C46:C66)</f>
        <v>0</v>
      </c>
      <c r="D67" s="427">
        <f t="shared" si="7"/>
        <v>0</v>
      </c>
      <c r="E67" s="427">
        <f t="shared" si="7"/>
        <v>0</v>
      </c>
      <c r="F67" s="427">
        <f t="shared" si="7"/>
        <v>0</v>
      </c>
      <c r="G67" s="427">
        <f t="shared" si="7"/>
        <v>0</v>
      </c>
      <c r="H67" s="427">
        <f t="shared" si="7"/>
        <v>39</v>
      </c>
      <c r="I67" s="427">
        <f t="shared" si="7"/>
        <v>7</v>
      </c>
      <c r="J67" s="427">
        <f t="shared" si="7"/>
        <v>0</v>
      </c>
      <c r="K67" s="427">
        <f t="shared" si="7"/>
        <v>0</v>
      </c>
      <c r="L67" s="427">
        <f t="shared" si="7"/>
        <v>39</v>
      </c>
      <c r="M67" s="427">
        <f t="shared" si="7"/>
        <v>7</v>
      </c>
      <c r="N67" s="427">
        <f t="shared" si="7"/>
        <v>0</v>
      </c>
      <c r="O67" s="427">
        <f t="shared" si="7"/>
        <v>0</v>
      </c>
      <c r="P67" s="427">
        <f t="shared" si="7"/>
        <v>5</v>
      </c>
      <c r="Q67" s="427">
        <f t="shared" si="7"/>
        <v>0</v>
      </c>
      <c r="R67" s="427">
        <f t="shared" si="7"/>
        <v>36</v>
      </c>
      <c r="S67" s="427">
        <f t="shared" si="7"/>
        <v>10</v>
      </c>
      <c r="T67" s="427">
        <f t="shared" si="7"/>
        <v>24</v>
      </c>
      <c r="U67" s="431"/>
    </row>
    <row r="70" spans="1:21" ht="20.25" customHeight="1">
      <c r="A70" s="34" t="s">
        <v>22</v>
      </c>
      <c r="B70" s="2"/>
      <c r="C70" s="2"/>
      <c r="D70" s="2"/>
      <c r="E70" s="2"/>
      <c r="F70" s="2"/>
      <c r="G70" s="2"/>
      <c r="H70" s="2"/>
      <c r="I70" s="2"/>
      <c r="J70" s="2"/>
      <c r="K70" s="2"/>
      <c r="L70" s="2"/>
      <c r="M70" s="2"/>
      <c r="N70" s="20"/>
      <c r="O70" s="20"/>
      <c r="P70" s="20"/>
      <c r="Q70" s="20"/>
      <c r="R70" s="20"/>
      <c r="S70" s="20"/>
      <c r="T70" s="2"/>
      <c r="U70" s="2"/>
    </row>
    <row r="71" spans="1:21" ht="12.75">
      <c r="A71" s="2"/>
      <c r="B71" s="2"/>
      <c r="C71" s="2"/>
      <c r="D71" s="2"/>
      <c r="E71" s="2"/>
      <c r="F71" s="2"/>
      <c r="G71" s="2"/>
      <c r="H71" s="2"/>
      <c r="I71" s="2"/>
      <c r="J71" s="2"/>
      <c r="K71" s="2"/>
      <c r="L71" s="2"/>
      <c r="M71" s="2"/>
      <c r="N71" s="20"/>
      <c r="O71" s="20"/>
      <c r="P71" s="20"/>
      <c r="Q71" s="20"/>
      <c r="R71" s="59"/>
      <c r="S71" s="20"/>
      <c r="T71" s="488" t="s">
        <v>249</v>
      </c>
      <c r="U71" s="489"/>
    </row>
    <row r="72" spans="1:21" ht="21.75" customHeight="1">
      <c r="A72" s="60" t="s">
        <v>0</v>
      </c>
      <c r="B72" s="57"/>
      <c r="C72" s="57"/>
      <c r="D72" s="57"/>
      <c r="E72" s="57"/>
      <c r="F72" s="57"/>
      <c r="G72" s="57"/>
      <c r="H72" s="57"/>
      <c r="I72" s="57"/>
      <c r="J72" s="57"/>
      <c r="K72" s="57"/>
      <c r="L72" s="57"/>
      <c r="M72" s="57"/>
      <c r="N72" s="58"/>
      <c r="O72" s="58"/>
      <c r="P72" s="58"/>
      <c r="Q72" s="58"/>
      <c r="R72" s="58"/>
      <c r="S72" s="20"/>
      <c r="T72" s="2"/>
      <c r="U72" s="2"/>
    </row>
    <row r="73" spans="1:21" ht="22.5" customHeight="1">
      <c r="A73" s="60" t="s">
        <v>24</v>
      </c>
      <c r="B73" s="57"/>
      <c r="C73" s="57"/>
      <c r="D73" s="57"/>
      <c r="E73" s="57"/>
      <c r="F73" s="57"/>
      <c r="G73" s="57"/>
      <c r="H73" s="57"/>
      <c r="I73" s="57"/>
      <c r="J73" s="57"/>
      <c r="K73" s="57"/>
      <c r="L73" s="57"/>
      <c r="M73" s="57"/>
      <c r="N73" s="58"/>
      <c r="O73" s="58"/>
      <c r="P73" s="58"/>
      <c r="Q73" s="58"/>
      <c r="R73" s="58"/>
      <c r="S73" s="20"/>
      <c r="T73" s="2"/>
      <c r="U73" s="2"/>
    </row>
    <row r="74" spans="1:21" s="354" customFormat="1" ht="18" customHeight="1">
      <c r="A74" s="447" t="s">
        <v>362</v>
      </c>
      <c r="B74" s="451"/>
      <c r="C74" s="452"/>
      <c r="D74" s="452"/>
      <c r="E74" s="452"/>
      <c r="F74" s="452"/>
      <c r="G74" s="452"/>
      <c r="H74" s="452"/>
      <c r="I74" s="453"/>
      <c r="J74" s="453"/>
      <c r="K74" s="453"/>
      <c r="L74" s="453"/>
      <c r="M74" s="453"/>
      <c r="N74" s="453"/>
      <c r="O74" s="453"/>
      <c r="P74" s="453"/>
      <c r="Q74" s="453" t="s">
        <v>743</v>
      </c>
      <c r="R74" s="453"/>
      <c r="S74" s="453"/>
      <c r="T74" s="351"/>
      <c r="U74" s="353"/>
    </row>
    <row r="75" spans="1:21" ht="12.75">
      <c r="A75" s="1"/>
      <c r="B75" s="1"/>
      <c r="C75" s="1"/>
      <c r="D75" s="1"/>
      <c r="E75" s="1"/>
      <c r="F75" s="1"/>
      <c r="G75" s="1"/>
      <c r="H75" s="1"/>
      <c r="I75" s="13"/>
      <c r="J75" s="13"/>
      <c r="K75" s="13"/>
      <c r="L75" s="39"/>
      <c r="M75" s="39"/>
      <c r="N75" s="39"/>
      <c r="O75" s="39"/>
      <c r="P75" s="39"/>
      <c r="Q75" s="39"/>
      <c r="R75" s="39"/>
      <c r="S75" s="39"/>
      <c r="T75" s="13"/>
      <c r="U75" s="12"/>
    </row>
    <row r="76" spans="1:21" s="354" customFormat="1" ht="18" customHeight="1">
      <c r="A76" s="355" t="s">
        <v>402</v>
      </c>
      <c r="B76" s="350"/>
      <c r="C76" s="356"/>
      <c r="D76" s="351"/>
      <c r="E76" s="352"/>
      <c r="F76" s="351"/>
      <c r="G76" s="351"/>
      <c r="H76" s="351"/>
      <c r="I76" s="352"/>
      <c r="J76" s="351"/>
      <c r="K76" s="352"/>
      <c r="L76" s="351"/>
      <c r="M76" s="352"/>
      <c r="N76" s="352"/>
      <c r="O76" s="352"/>
      <c r="P76" s="352"/>
      <c r="Q76" s="352"/>
      <c r="R76" s="352"/>
      <c r="S76" s="352"/>
      <c r="T76" s="351"/>
      <c r="U76" s="357"/>
    </row>
    <row r="77" spans="1:21" ht="12.75">
      <c r="A77" s="1"/>
      <c r="B77" s="1"/>
      <c r="C77" s="1"/>
      <c r="D77" s="1"/>
      <c r="E77" s="1"/>
      <c r="F77" s="1"/>
      <c r="G77" s="1"/>
      <c r="H77" s="1"/>
      <c r="I77" s="1"/>
      <c r="J77" s="1"/>
      <c r="K77" s="1"/>
      <c r="L77" s="1"/>
      <c r="M77" s="1"/>
      <c r="T77" s="1"/>
      <c r="U77" s="1"/>
    </row>
    <row r="78" spans="1:21" ht="12.75">
      <c r="A78" s="22"/>
      <c r="B78" s="16" t="s">
        <v>5</v>
      </c>
      <c r="C78" s="16"/>
      <c r="D78" s="16"/>
      <c r="E78" s="16"/>
      <c r="F78" s="16"/>
      <c r="G78" s="16"/>
      <c r="H78" s="16"/>
      <c r="I78" s="16"/>
      <c r="J78" s="63"/>
      <c r="K78" s="63"/>
      <c r="L78" s="24"/>
      <c r="M78" s="30"/>
      <c r="N78" s="25"/>
      <c r="O78" s="26"/>
      <c r="P78" s="25"/>
      <c r="Q78" s="26"/>
      <c r="R78" s="25"/>
      <c r="S78" s="29"/>
      <c r="T78" s="24"/>
      <c r="U78" s="22"/>
    </row>
    <row r="79" spans="1:21" ht="48.75" customHeight="1">
      <c r="A79" s="31" t="s">
        <v>25</v>
      </c>
      <c r="B79" s="9" t="s">
        <v>9</v>
      </c>
      <c r="C79" s="9"/>
      <c r="D79" s="9" t="s">
        <v>10</v>
      </c>
      <c r="E79" s="9"/>
      <c r="F79" s="9" t="s">
        <v>11</v>
      </c>
      <c r="G79" s="9"/>
      <c r="H79" s="9" t="s">
        <v>26</v>
      </c>
      <c r="I79" s="28"/>
      <c r="J79" s="64" t="s">
        <v>27</v>
      </c>
      <c r="K79" s="64"/>
      <c r="L79" s="27" t="s">
        <v>12</v>
      </c>
      <c r="M79" s="32"/>
      <c r="N79" s="28" t="s">
        <v>13</v>
      </c>
      <c r="O79" s="9"/>
      <c r="P79" s="27" t="s">
        <v>14</v>
      </c>
      <c r="Q79" s="9"/>
      <c r="R79" s="55" t="s">
        <v>28</v>
      </c>
      <c r="S79" s="28"/>
      <c r="T79" s="65" t="s">
        <v>29</v>
      </c>
      <c r="U79" s="31" t="s">
        <v>30</v>
      </c>
    </row>
    <row r="80" spans="1:21" ht="12.75">
      <c r="A80" s="23"/>
      <c r="B80" s="10" t="s">
        <v>19</v>
      </c>
      <c r="C80" s="10" t="s">
        <v>20</v>
      </c>
      <c r="D80" s="10" t="s">
        <v>19</v>
      </c>
      <c r="E80" s="10" t="s">
        <v>20</v>
      </c>
      <c r="F80" s="10" t="s">
        <v>19</v>
      </c>
      <c r="G80" s="10" t="s">
        <v>20</v>
      </c>
      <c r="H80" s="10" t="s">
        <v>19</v>
      </c>
      <c r="I80" s="10" t="s">
        <v>20</v>
      </c>
      <c r="J80" s="10" t="s">
        <v>19</v>
      </c>
      <c r="K80" s="10" t="s">
        <v>20</v>
      </c>
      <c r="L80" s="11" t="s">
        <v>19</v>
      </c>
      <c r="M80" s="11" t="s">
        <v>20</v>
      </c>
      <c r="N80" s="10" t="s">
        <v>19</v>
      </c>
      <c r="O80" s="10" t="s">
        <v>20</v>
      </c>
      <c r="P80" s="10" t="s">
        <v>19</v>
      </c>
      <c r="Q80" s="10" t="s">
        <v>20</v>
      </c>
      <c r="R80" s="10" t="s">
        <v>19</v>
      </c>
      <c r="S80" s="19" t="s">
        <v>20</v>
      </c>
      <c r="T80" s="43"/>
      <c r="U80" s="44"/>
    </row>
    <row r="81" spans="1:21" ht="25.5">
      <c r="A81" s="201" t="s">
        <v>250</v>
      </c>
      <c r="B81" s="327"/>
      <c r="C81" s="327"/>
      <c r="D81" s="327"/>
      <c r="E81" s="327"/>
      <c r="F81" s="327"/>
      <c r="G81" s="327"/>
      <c r="H81" s="327"/>
      <c r="I81" s="327"/>
      <c r="J81" s="327"/>
      <c r="K81" s="327"/>
      <c r="L81" s="429"/>
      <c r="M81" s="429"/>
      <c r="N81" s="327"/>
      <c r="O81" s="327"/>
      <c r="P81" s="327"/>
      <c r="Q81" s="327"/>
      <c r="R81" s="327"/>
      <c r="S81" s="430"/>
      <c r="T81" s="327"/>
      <c r="U81" s="200"/>
    </row>
    <row r="82" spans="1:21" ht="18" customHeight="1">
      <c r="A82" s="328" t="s">
        <v>355</v>
      </c>
      <c r="B82" s="327"/>
      <c r="C82" s="327"/>
      <c r="D82" s="327"/>
      <c r="E82" s="327"/>
      <c r="F82" s="327"/>
      <c r="G82" s="327"/>
      <c r="H82" s="475">
        <v>2</v>
      </c>
      <c r="I82" s="475">
        <v>0</v>
      </c>
      <c r="J82" s="327"/>
      <c r="K82" s="327"/>
      <c r="L82" s="429">
        <f>J82+H82+F82+D82+B82</f>
        <v>2</v>
      </c>
      <c r="M82" s="429">
        <f>K82+I82+G82+E82+C82</f>
        <v>0</v>
      </c>
      <c r="N82" s="327"/>
      <c r="O82" s="327"/>
      <c r="P82" s="327"/>
      <c r="Q82" s="327"/>
      <c r="R82" s="429">
        <v>1</v>
      </c>
      <c r="S82" s="429">
        <v>0</v>
      </c>
      <c r="T82" s="327">
        <v>1</v>
      </c>
      <c r="U82" s="325">
        <f>((L82+M82)/T82)</f>
        <v>2</v>
      </c>
    </row>
    <row r="83" spans="1:21" ht="26.25" customHeight="1">
      <c r="A83" s="328" t="s">
        <v>354</v>
      </c>
      <c r="B83" s="327"/>
      <c r="C83" s="327"/>
      <c r="D83" s="327"/>
      <c r="E83" s="327"/>
      <c r="F83" s="327"/>
      <c r="G83" s="327"/>
      <c r="H83" s="475">
        <v>1</v>
      </c>
      <c r="I83" s="475">
        <v>0</v>
      </c>
      <c r="J83" s="327"/>
      <c r="K83" s="327"/>
      <c r="L83" s="429">
        <f aca="true" t="shared" si="8" ref="L83:M97">J83+H83+F83+D83+B83</f>
        <v>1</v>
      </c>
      <c r="M83" s="429">
        <f t="shared" si="8"/>
        <v>0</v>
      </c>
      <c r="N83" s="327"/>
      <c r="O83" s="327"/>
      <c r="P83" s="327"/>
      <c r="Q83" s="327"/>
      <c r="R83" s="429">
        <v>1</v>
      </c>
      <c r="S83" s="429">
        <v>0</v>
      </c>
      <c r="T83" s="327">
        <v>1</v>
      </c>
      <c r="U83" s="325">
        <f aca="true" t="shared" si="9" ref="U83:U97">((L83+M83)/T83)</f>
        <v>1</v>
      </c>
    </row>
    <row r="84" spans="1:21" ht="25.5" customHeight="1">
      <c r="A84" s="328" t="s">
        <v>381</v>
      </c>
      <c r="B84" s="327"/>
      <c r="C84" s="327"/>
      <c r="D84" s="327"/>
      <c r="E84" s="327"/>
      <c r="F84" s="327"/>
      <c r="G84" s="327"/>
      <c r="H84" s="475">
        <v>4</v>
      </c>
      <c r="I84" s="475">
        <v>0</v>
      </c>
      <c r="J84" s="327"/>
      <c r="K84" s="327"/>
      <c r="L84" s="429">
        <f t="shared" si="8"/>
        <v>4</v>
      </c>
      <c r="M84" s="429">
        <f t="shared" si="8"/>
        <v>0</v>
      </c>
      <c r="N84" s="327"/>
      <c r="O84" s="327"/>
      <c r="P84" s="327"/>
      <c r="Q84" s="327"/>
      <c r="R84" s="429">
        <v>4</v>
      </c>
      <c r="S84" s="429">
        <v>0</v>
      </c>
      <c r="T84" s="327">
        <v>1</v>
      </c>
      <c r="U84" s="325">
        <f t="shared" si="9"/>
        <v>4</v>
      </c>
    </row>
    <row r="85" spans="1:21" ht="25.5" customHeight="1">
      <c r="A85" s="328" t="s">
        <v>382</v>
      </c>
      <c r="B85" s="327"/>
      <c r="C85" s="327"/>
      <c r="D85" s="327"/>
      <c r="E85" s="327"/>
      <c r="F85" s="327"/>
      <c r="G85" s="327"/>
      <c r="H85" s="475">
        <v>0</v>
      </c>
      <c r="I85" s="475">
        <v>0</v>
      </c>
      <c r="J85" s="327"/>
      <c r="K85" s="327"/>
      <c r="L85" s="429">
        <f aca="true" t="shared" si="10" ref="L85:M88">J85+H85+F85+D85+B85</f>
        <v>0</v>
      </c>
      <c r="M85" s="429">
        <f t="shared" si="10"/>
        <v>0</v>
      </c>
      <c r="N85" s="327"/>
      <c r="O85" s="327"/>
      <c r="P85" s="327"/>
      <c r="Q85" s="327"/>
      <c r="R85" s="429">
        <v>0</v>
      </c>
      <c r="S85" s="429">
        <v>0</v>
      </c>
      <c r="T85" s="327">
        <v>1</v>
      </c>
      <c r="U85" s="325">
        <f>((L85+M85)/T85)</f>
        <v>0</v>
      </c>
    </row>
    <row r="86" spans="1:21" ht="25.5" customHeight="1">
      <c r="A86" s="328" t="s">
        <v>383</v>
      </c>
      <c r="B86" s="327"/>
      <c r="C86" s="327"/>
      <c r="D86" s="327"/>
      <c r="E86" s="327"/>
      <c r="F86" s="327"/>
      <c r="G86" s="327"/>
      <c r="H86" s="475">
        <v>1</v>
      </c>
      <c r="I86" s="475">
        <v>0</v>
      </c>
      <c r="J86" s="327"/>
      <c r="K86" s="327"/>
      <c r="L86" s="429">
        <f t="shared" si="10"/>
        <v>1</v>
      </c>
      <c r="M86" s="429">
        <f t="shared" si="10"/>
        <v>0</v>
      </c>
      <c r="N86" s="327"/>
      <c r="O86" s="327"/>
      <c r="P86" s="327"/>
      <c r="Q86" s="327"/>
      <c r="R86" s="429">
        <v>2</v>
      </c>
      <c r="S86" s="429">
        <v>0</v>
      </c>
      <c r="T86" s="327">
        <v>1</v>
      </c>
      <c r="U86" s="325">
        <f>((L86+M86)/T86)</f>
        <v>1</v>
      </c>
    </row>
    <row r="87" spans="1:21" ht="25.5" customHeight="1">
      <c r="A87" s="328" t="s">
        <v>384</v>
      </c>
      <c r="B87" s="327"/>
      <c r="C87" s="327"/>
      <c r="D87" s="327"/>
      <c r="E87" s="327"/>
      <c r="F87" s="327"/>
      <c r="G87" s="327"/>
      <c r="H87" s="475">
        <v>4</v>
      </c>
      <c r="I87" s="475">
        <v>0</v>
      </c>
      <c r="J87" s="327"/>
      <c r="K87" s="327"/>
      <c r="L87" s="429">
        <f t="shared" si="10"/>
        <v>4</v>
      </c>
      <c r="M87" s="429">
        <f t="shared" si="10"/>
        <v>0</v>
      </c>
      <c r="N87" s="327"/>
      <c r="O87" s="327"/>
      <c r="P87" s="327"/>
      <c r="Q87" s="327"/>
      <c r="R87" s="429">
        <v>1</v>
      </c>
      <c r="S87" s="429">
        <v>0</v>
      </c>
      <c r="T87" s="327">
        <v>1</v>
      </c>
      <c r="U87" s="325">
        <f>((L87+M87)/T87)</f>
        <v>4</v>
      </c>
    </row>
    <row r="88" spans="1:21" ht="25.5" customHeight="1">
      <c r="A88" s="328" t="s">
        <v>352</v>
      </c>
      <c r="B88" s="327"/>
      <c r="C88" s="327"/>
      <c r="D88" s="327"/>
      <c r="E88" s="327"/>
      <c r="F88" s="327"/>
      <c r="G88" s="327"/>
      <c r="H88" s="475">
        <v>0</v>
      </c>
      <c r="I88" s="475">
        <v>2</v>
      </c>
      <c r="J88" s="327"/>
      <c r="K88" s="327"/>
      <c r="L88" s="429">
        <f t="shared" si="10"/>
        <v>0</v>
      </c>
      <c r="M88" s="429">
        <f t="shared" si="10"/>
        <v>2</v>
      </c>
      <c r="N88" s="327"/>
      <c r="O88" s="327"/>
      <c r="P88" s="327"/>
      <c r="Q88" s="327"/>
      <c r="R88" s="429">
        <v>1</v>
      </c>
      <c r="S88" s="429">
        <v>0</v>
      </c>
      <c r="T88" s="327">
        <v>1</v>
      </c>
      <c r="U88" s="325">
        <f>((L88+M88)/T88)</f>
        <v>2</v>
      </c>
    </row>
    <row r="89" spans="1:21" ht="22.5" customHeight="1">
      <c r="A89" s="328" t="s">
        <v>412</v>
      </c>
      <c r="B89" s="327"/>
      <c r="C89" s="327"/>
      <c r="D89" s="327"/>
      <c r="E89" s="327"/>
      <c r="F89" s="327"/>
      <c r="G89" s="327"/>
      <c r="H89" s="475">
        <v>2</v>
      </c>
      <c r="I89" s="475">
        <v>0</v>
      </c>
      <c r="J89" s="327"/>
      <c r="K89" s="327"/>
      <c r="L89" s="429">
        <f t="shared" si="8"/>
        <v>2</v>
      </c>
      <c r="M89" s="429">
        <f t="shared" si="8"/>
        <v>0</v>
      </c>
      <c r="N89" s="327"/>
      <c r="O89" s="327"/>
      <c r="P89" s="327"/>
      <c r="Q89" s="327"/>
      <c r="R89" s="429">
        <v>0</v>
      </c>
      <c r="S89" s="429">
        <v>0</v>
      </c>
      <c r="T89" s="327">
        <v>1</v>
      </c>
      <c r="U89" s="325">
        <f t="shared" si="9"/>
        <v>2</v>
      </c>
    </row>
    <row r="90" spans="1:21" ht="18" customHeight="1">
      <c r="A90" s="328" t="s">
        <v>385</v>
      </c>
      <c r="B90" s="327"/>
      <c r="C90" s="327"/>
      <c r="D90" s="327"/>
      <c r="E90" s="327"/>
      <c r="F90" s="327"/>
      <c r="G90" s="327"/>
      <c r="H90" s="475">
        <v>3</v>
      </c>
      <c r="I90" s="475">
        <v>2</v>
      </c>
      <c r="J90" s="327"/>
      <c r="K90" s="327"/>
      <c r="L90" s="429">
        <f t="shared" si="8"/>
        <v>3</v>
      </c>
      <c r="M90" s="429">
        <f t="shared" si="8"/>
        <v>2</v>
      </c>
      <c r="N90" s="327"/>
      <c r="O90" s="327"/>
      <c r="P90" s="327"/>
      <c r="Q90" s="327"/>
      <c r="R90" s="429">
        <v>3</v>
      </c>
      <c r="S90" s="429">
        <v>1</v>
      </c>
      <c r="T90" s="327">
        <v>1</v>
      </c>
      <c r="U90" s="325">
        <f t="shared" si="9"/>
        <v>5</v>
      </c>
    </row>
    <row r="91" spans="1:21" ht="18" customHeight="1">
      <c r="A91" s="328" t="s">
        <v>386</v>
      </c>
      <c r="B91" s="327"/>
      <c r="C91" s="327"/>
      <c r="D91" s="327"/>
      <c r="E91" s="327"/>
      <c r="F91" s="327"/>
      <c r="G91" s="327"/>
      <c r="H91" s="475">
        <v>1</v>
      </c>
      <c r="I91" s="475">
        <v>0</v>
      </c>
      <c r="J91" s="327"/>
      <c r="K91" s="327"/>
      <c r="L91" s="429">
        <f t="shared" si="8"/>
        <v>1</v>
      </c>
      <c r="M91" s="429">
        <f t="shared" si="8"/>
        <v>0</v>
      </c>
      <c r="N91" s="327"/>
      <c r="O91" s="327"/>
      <c r="P91" s="327"/>
      <c r="Q91" s="327"/>
      <c r="R91" s="429">
        <v>0</v>
      </c>
      <c r="S91" s="429">
        <v>0</v>
      </c>
      <c r="T91" s="327">
        <v>1</v>
      </c>
      <c r="U91" s="325">
        <f t="shared" si="9"/>
        <v>1</v>
      </c>
    </row>
    <row r="92" spans="1:21" ht="21.75" customHeight="1">
      <c r="A92" s="328" t="s">
        <v>353</v>
      </c>
      <c r="B92" s="327"/>
      <c r="C92" s="327"/>
      <c r="D92" s="327"/>
      <c r="E92" s="327"/>
      <c r="F92" s="327"/>
      <c r="G92" s="327"/>
      <c r="H92" s="475">
        <v>1</v>
      </c>
      <c r="I92" s="475">
        <v>0</v>
      </c>
      <c r="J92" s="327"/>
      <c r="K92" s="327"/>
      <c r="L92" s="429">
        <f t="shared" si="8"/>
        <v>1</v>
      </c>
      <c r="M92" s="429">
        <f t="shared" si="8"/>
        <v>0</v>
      </c>
      <c r="N92" s="327"/>
      <c r="O92" s="327"/>
      <c r="P92" s="327"/>
      <c r="Q92" s="327"/>
      <c r="R92" s="429">
        <v>1</v>
      </c>
      <c r="S92" s="429">
        <v>1</v>
      </c>
      <c r="T92" s="327">
        <v>1</v>
      </c>
      <c r="U92" s="325">
        <f t="shared" si="9"/>
        <v>1</v>
      </c>
    </row>
    <row r="93" spans="1:21" ht="21.75" customHeight="1">
      <c r="A93" s="328" t="s">
        <v>387</v>
      </c>
      <c r="B93" s="327"/>
      <c r="C93" s="327"/>
      <c r="D93" s="327"/>
      <c r="E93" s="327"/>
      <c r="F93" s="327"/>
      <c r="G93" s="327"/>
      <c r="H93" s="475">
        <v>2</v>
      </c>
      <c r="I93" s="475">
        <v>0</v>
      </c>
      <c r="J93" s="327"/>
      <c r="K93" s="327"/>
      <c r="L93" s="429">
        <f t="shared" si="8"/>
        <v>2</v>
      </c>
      <c r="M93" s="429">
        <f t="shared" si="8"/>
        <v>0</v>
      </c>
      <c r="N93" s="327"/>
      <c r="O93" s="327"/>
      <c r="P93" s="327"/>
      <c r="Q93" s="327"/>
      <c r="R93" s="429">
        <v>1</v>
      </c>
      <c r="S93" s="429">
        <v>0</v>
      </c>
      <c r="T93" s="327">
        <v>1</v>
      </c>
      <c r="U93" s="325">
        <f t="shared" si="9"/>
        <v>2</v>
      </c>
    </row>
    <row r="94" spans="1:21" ht="21.75" customHeight="1">
      <c r="A94" s="328" t="s">
        <v>388</v>
      </c>
      <c r="B94" s="327"/>
      <c r="C94" s="327"/>
      <c r="D94" s="327"/>
      <c r="E94" s="327"/>
      <c r="F94" s="327"/>
      <c r="G94" s="327"/>
      <c r="H94" s="475">
        <v>0</v>
      </c>
      <c r="I94" s="475">
        <v>0</v>
      </c>
      <c r="J94" s="327"/>
      <c r="K94" s="327"/>
      <c r="L94" s="429">
        <f t="shared" si="8"/>
        <v>0</v>
      </c>
      <c r="M94" s="429">
        <f t="shared" si="8"/>
        <v>0</v>
      </c>
      <c r="N94" s="327"/>
      <c r="O94" s="327"/>
      <c r="P94" s="327"/>
      <c r="Q94" s="327"/>
      <c r="R94" s="429">
        <v>1</v>
      </c>
      <c r="S94" s="429">
        <v>0</v>
      </c>
      <c r="T94" s="327">
        <v>1</v>
      </c>
      <c r="U94" s="325">
        <f t="shared" si="9"/>
        <v>0</v>
      </c>
    </row>
    <row r="95" spans="1:21" ht="21.75" customHeight="1">
      <c r="A95" s="328" t="s">
        <v>389</v>
      </c>
      <c r="B95" s="327"/>
      <c r="C95" s="327"/>
      <c r="D95" s="327"/>
      <c r="E95" s="327"/>
      <c r="F95" s="327"/>
      <c r="G95" s="327"/>
      <c r="H95" s="475">
        <v>5</v>
      </c>
      <c r="I95" s="475">
        <v>0</v>
      </c>
      <c r="J95" s="327"/>
      <c r="K95" s="327"/>
      <c r="L95" s="429">
        <f t="shared" si="8"/>
        <v>5</v>
      </c>
      <c r="M95" s="429">
        <f t="shared" si="8"/>
        <v>0</v>
      </c>
      <c r="N95" s="327"/>
      <c r="O95" s="327"/>
      <c r="P95" s="327"/>
      <c r="Q95" s="327"/>
      <c r="R95" s="429">
        <v>4</v>
      </c>
      <c r="S95" s="429">
        <v>0</v>
      </c>
      <c r="T95" s="327">
        <v>1</v>
      </c>
      <c r="U95" s="325">
        <f t="shared" si="9"/>
        <v>5</v>
      </c>
    </row>
    <row r="96" spans="1:21" ht="23.25" customHeight="1">
      <c r="A96" s="328" t="s">
        <v>390</v>
      </c>
      <c r="B96" s="327"/>
      <c r="C96" s="327"/>
      <c r="D96" s="327"/>
      <c r="E96" s="327"/>
      <c r="F96" s="327"/>
      <c r="G96" s="327"/>
      <c r="H96" s="475">
        <v>3</v>
      </c>
      <c r="I96" s="475">
        <v>0</v>
      </c>
      <c r="J96" s="327"/>
      <c r="K96" s="327"/>
      <c r="L96" s="429">
        <f t="shared" si="8"/>
        <v>3</v>
      </c>
      <c r="M96" s="429">
        <f t="shared" si="8"/>
        <v>0</v>
      </c>
      <c r="N96" s="327"/>
      <c r="O96" s="327"/>
      <c r="P96" s="327"/>
      <c r="Q96" s="327"/>
      <c r="R96" s="429">
        <v>2</v>
      </c>
      <c r="S96" s="429">
        <v>0</v>
      </c>
      <c r="T96" s="327">
        <v>1</v>
      </c>
      <c r="U96" s="325">
        <f t="shared" si="9"/>
        <v>3</v>
      </c>
    </row>
    <row r="97" spans="1:21" ht="18" customHeight="1">
      <c r="A97" s="328" t="s">
        <v>413</v>
      </c>
      <c r="B97" s="432"/>
      <c r="C97" s="432" t="s">
        <v>745</v>
      </c>
      <c r="D97" s="432"/>
      <c r="E97" s="432"/>
      <c r="F97" s="432"/>
      <c r="G97" s="432"/>
      <c r="H97" s="476">
        <v>2</v>
      </c>
      <c r="I97" s="476">
        <v>0</v>
      </c>
      <c r="J97" s="327"/>
      <c r="K97" s="327"/>
      <c r="L97" s="429">
        <f t="shared" si="8"/>
        <v>2</v>
      </c>
      <c r="M97" s="429" t="e">
        <f t="shared" si="8"/>
        <v>#VALUE!</v>
      </c>
      <c r="N97" s="327"/>
      <c r="O97" s="327"/>
      <c r="P97" s="327"/>
      <c r="Q97" s="327"/>
      <c r="R97" s="429">
        <v>2</v>
      </c>
      <c r="S97" s="429">
        <v>0</v>
      </c>
      <c r="T97" s="327">
        <v>2</v>
      </c>
      <c r="U97" s="325" t="e">
        <f t="shared" si="9"/>
        <v>#VALUE!</v>
      </c>
    </row>
    <row r="98" spans="1:21" ht="18" customHeight="1">
      <c r="A98" s="328" t="s">
        <v>391</v>
      </c>
      <c r="B98" s="432"/>
      <c r="C98" s="432"/>
      <c r="D98" s="432"/>
      <c r="E98" s="432"/>
      <c r="F98" s="432"/>
      <c r="G98" s="432"/>
      <c r="H98" s="476" t="s">
        <v>745</v>
      </c>
      <c r="I98" s="476">
        <v>0</v>
      </c>
      <c r="J98" s="327"/>
      <c r="K98" s="327"/>
      <c r="L98" s="429" t="e">
        <f aca="true" t="shared" si="11" ref="L98:M102">J98+H98+F98+D98+B98</f>
        <v>#VALUE!</v>
      </c>
      <c r="M98" s="429">
        <f t="shared" si="11"/>
        <v>0</v>
      </c>
      <c r="N98" s="327"/>
      <c r="O98" s="327"/>
      <c r="P98" s="327"/>
      <c r="Q98" s="327"/>
      <c r="R98" s="429">
        <v>1</v>
      </c>
      <c r="S98" s="429">
        <v>0</v>
      </c>
      <c r="T98" s="327">
        <v>1</v>
      </c>
      <c r="U98" s="325">
        <v>0</v>
      </c>
    </row>
    <row r="99" spans="1:21" ht="22.5" customHeight="1">
      <c r="A99" s="328" t="s">
        <v>392</v>
      </c>
      <c r="B99" s="432"/>
      <c r="C99" s="432"/>
      <c r="D99" s="432"/>
      <c r="E99" s="432"/>
      <c r="F99" s="432"/>
      <c r="G99" s="432"/>
      <c r="H99" s="476">
        <v>1</v>
      </c>
      <c r="I99" s="476">
        <v>1</v>
      </c>
      <c r="J99" s="327"/>
      <c r="K99" s="327"/>
      <c r="L99" s="429">
        <f t="shared" si="11"/>
        <v>1</v>
      </c>
      <c r="M99" s="429">
        <f t="shared" si="11"/>
        <v>1</v>
      </c>
      <c r="N99" s="327"/>
      <c r="O99" s="327"/>
      <c r="P99" s="327">
        <v>1</v>
      </c>
      <c r="Q99" s="327">
        <v>1</v>
      </c>
      <c r="R99" s="429">
        <v>1</v>
      </c>
      <c r="S99" s="429">
        <v>1</v>
      </c>
      <c r="T99" s="327">
        <v>1</v>
      </c>
      <c r="U99" s="325">
        <f>((L99+M99)/T99)</f>
        <v>2</v>
      </c>
    </row>
    <row r="100" spans="1:21" ht="22.5" customHeight="1">
      <c r="A100" s="328" t="s">
        <v>414</v>
      </c>
      <c r="B100" s="327"/>
      <c r="C100" s="327"/>
      <c r="D100" s="327"/>
      <c r="E100" s="327"/>
      <c r="F100" s="327"/>
      <c r="G100" s="327"/>
      <c r="H100" s="475">
        <v>1</v>
      </c>
      <c r="I100" s="475">
        <v>0</v>
      </c>
      <c r="J100" s="327"/>
      <c r="K100" s="327"/>
      <c r="L100" s="429">
        <f t="shared" si="11"/>
        <v>1</v>
      </c>
      <c r="M100" s="429">
        <f t="shared" si="11"/>
        <v>0</v>
      </c>
      <c r="N100" s="327"/>
      <c r="O100" s="327"/>
      <c r="P100" s="327"/>
      <c r="Q100" s="327"/>
      <c r="R100" s="327">
        <v>0</v>
      </c>
      <c r="S100" s="430">
        <v>0</v>
      </c>
      <c r="T100" s="327">
        <v>1</v>
      </c>
      <c r="U100" s="325">
        <f>((L100+M100)/T100)</f>
        <v>1</v>
      </c>
    </row>
    <row r="101" spans="1:21" ht="22.5" customHeight="1">
      <c r="A101" s="328" t="s">
        <v>415</v>
      </c>
      <c r="B101" s="327"/>
      <c r="C101" s="327"/>
      <c r="D101" s="327"/>
      <c r="E101" s="327"/>
      <c r="F101" s="327"/>
      <c r="G101" s="327"/>
      <c r="H101" s="475">
        <v>2</v>
      </c>
      <c r="I101" s="475">
        <v>0</v>
      </c>
      <c r="J101" s="327"/>
      <c r="K101" s="327"/>
      <c r="L101" s="429">
        <f t="shared" si="11"/>
        <v>2</v>
      </c>
      <c r="M101" s="429">
        <f t="shared" si="11"/>
        <v>0</v>
      </c>
      <c r="N101" s="327"/>
      <c r="O101" s="327"/>
      <c r="P101" s="327"/>
      <c r="Q101" s="327"/>
      <c r="R101" s="327">
        <v>0</v>
      </c>
      <c r="S101" s="327">
        <v>0</v>
      </c>
      <c r="T101" s="327">
        <v>1</v>
      </c>
      <c r="U101" s="325">
        <f>((L101+M101)/T101)</f>
        <v>2</v>
      </c>
    </row>
    <row r="102" spans="1:21" ht="22.5" customHeight="1">
      <c r="A102" s="328" t="s">
        <v>416</v>
      </c>
      <c r="B102" s="327"/>
      <c r="C102" s="327"/>
      <c r="D102" s="327"/>
      <c r="E102" s="327"/>
      <c r="F102" s="327"/>
      <c r="G102" s="327"/>
      <c r="H102" s="475">
        <v>2</v>
      </c>
      <c r="I102" s="475">
        <v>0</v>
      </c>
      <c r="J102" s="327"/>
      <c r="K102" s="327"/>
      <c r="L102" s="429">
        <f t="shared" si="11"/>
        <v>2</v>
      </c>
      <c r="M102" s="429">
        <f t="shared" si="11"/>
        <v>0</v>
      </c>
      <c r="N102" s="327"/>
      <c r="O102" s="327"/>
      <c r="P102" s="327"/>
      <c r="Q102" s="327"/>
      <c r="R102" s="327">
        <v>0</v>
      </c>
      <c r="S102" s="327">
        <v>0</v>
      </c>
      <c r="T102" s="327">
        <v>1</v>
      </c>
      <c r="U102" s="325">
        <f>((L102+M102)/T102)</f>
        <v>2</v>
      </c>
    </row>
    <row r="103" spans="1:21" ht="21" customHeight="1">
      <c r="A103" s="66" t="s">
        <v>31</v>
      </c>
      <c r="B103" s="428">
        <f>SUM(B82:B102)</f>
        <v>0</v>
      </c>
      <c r="C103" s="428">
        <f aca="true" t="shared" si="12" ref="C103:T103">SUM(C82:C102)</f>
        <v>0</v>
      </c>
      <c r="D103" s="428">
        <f t="shared" si="12"/>
        <v>0</v>
      </c>
      <c r="E103" s="428">
        <f t="shared" si="12"/>
        <v>0</v>
      </c>
      <c r="F103" s="428">
        <f t="shared" si="12"/>
        <v>0</v>
      </c>
      <c r="G103" s="428">
        <f t="shared" si="12"/>
        <v>0</v>
      </c>
      <c r="H103" s="428">
        <f t="shared" si="12"/>
        <v>37</v>
      </c>
      <c r="I103" s="428">
        <f t="shared" si="12"/>
        <v>5</v>
      </c>
      <c r="J103" s="428">
        <f t="shared" si="12"/>
        <v>0</v>
      </c>
      <c r="K103" s="428">
        <f t="shared" si="12"/>
        <v>0</v>
      </c>
      <c r="L103" s="428" t="e">
        <f t="shared" si="12"/>
        <v>#VALUE!</v>
      </c>
      <c r="M103" s="428" t="e">
        <f t="shared" si="12"/>
        <v>#VALUE!</v>
      </c>
      <c r="N103" s="428">
        <f t="shared" si="12"/>
        <v>0</v>
      </c>
      <c r="O103" s="428">
        <f t="shared" si="12"/>
        <v>0</v>
      </c>
      <c r="P103" s="428">
        <f t="shared" si="12"/>
        <v>1</v>
      </c>
      <c r="Q103" s="428">
        <f t="shared" si="12"/>
        <v>1</v>
      </c>
      <c r="R103" s="428">
        <f t="shared" si="12"/>
        <v>26</v>
      </c>
      <c r="S103" s="428">
        <f t="shared" si="12"/>
        <v>3</v>
      </c>
      <c r="T103" s="428">
        <f t="shared" si="12"/>
        <v>22</v>
      </c>
      <c r="U103" s="21"/>
    </row>
    <row r="105" ht="12.75" hidden="1"/>
    <row r="106" ht="12.75" hidden="1"/>
    <row r="107" spans="1:21" ht="19.5" hidden="1">
      <c r="A107" s="490" t="s">
        <v>295</v>
      </c>
      <c r="B107" s="490"/>
      <c r="C107" s="490"/>
      <c r="D107" s="490"/>
      <c r="E107" s="490"/>
      <c r="F107" s="490"/>
      <c r="G107" s="490"/>
      <c r="H107" s="490"/>
      <c r="I107" s="490"/>
      <c r="J107" s="490"/>
      <c r="K107" s="490"/>
      <c r="L107" s="490"/>
      <c r="M107" s="490"/>
      <c r="N107" s="490"/>
      <c r="O107" s="490"/>
      <c r="P107" s="490"/>
      <c r="Q107" s="490"/>
      <c r="R107" s="490"/>
      <c r="S107" s="490"/>
      <c r="T107" s="490"/>
      <c r="U107" s="490"/>
    </row>
    <row r="108" spans="1:21" ht="12.75" hidden="1">
      <c r="A108" s="22"/>
      <c r="B108" s="16" t="s">
        <v>5</v>
      </c>
      <c r="C108" s="16"/>
      <c r="D108" s="16"/>
      <c r="E108" s="16"/>
      <c r="F108" s="16"/>
      <c r="G108" s="16"/>
      <c r="H108" s="16"/>
      <c r="I108" s="16"/>
      <c r="J108" s="63"/>
      <c r="K108" s="63"/>
      <c r="L108" s="24"/>
      <c r="M108" s="30"/>
      <c r="N108" s="25"/>
      <c r="O108" s="26"/>
      <c r="P108" s="25"/>
      <c r="Q108" s="26"/>
      <c r="R108" s="25"/>
      <c r="S108" s="29"/>
      <c r="T108" s="24"/>
      <c r="U108" s="22"/>
    </row>
    <row r="109" spans="1:21" ht="48.75" customHeight="1" hidden="1">
      <c r="A109" s="31" t="s">
        <v>25</v>
      </c>
      <c r="B109" s="9" t="s">
        <v>9</v>
      </c>
      <c r="C109" s="9"/>
      <c r="D109" s="9" t="s">
        <v>10</v>
      </c>
      <c r="E109" s="9"/>
      <c r="F109" s="9" t="s">
        <v>11</v>
      </c>
      <c r="G109" s="9"/>
      <c r="H109" s="9" t="s">
        <v>26</v>
      </c>
      <c r="I109" s="28"/>
      <c r="J109" s="64" t="s">
        <v>27</v>
      </c>
      <c r="K109" s="64"/>
      <c r="L109" s="27" t="s">
        <v>12</v>
      </c>
      <c r="M109" s="32"/>
      <c r="N109" s="28" t="s">
        <v>13</v>
      </c>
      <c r="O109" s="9"/>
      <c r="P109" s="27" t="s">
        <v>14</v>
      </c>
      <c r="Q109" s="9"/>
      <c r="R109" s="55" t="s">
        <v>28</v>
      </c>
      <c r="S109" s="28"/>
      <c r="T109" s="65" t="s">
        <v>29</v>
      </c>
      <c r="U109" s="31" t="s">
        <v>30</v>
      </c>
    </row>
    <row r="110" spans="1:21" ht="12.75" hidden="1">
      <c r="A110" s="23"/>
      <c r="B110" s="10" t="s">
        <v>19</v>
      </c>
      <c r="C110" s="10" t="s">
        <v>20</v>
      </c>
      <c r="D110" s="10" t="s">
        <v>19</v>
      </c>
      <c r="E110" s="10" t="s">
        <v>20</v>
      </c>
      <c r="F110" s="10" t="s">
        <v>19</v>
      </c>
      <c r="G110" s="10" t="s">
        <v>20</v>
      </c>
      <c r="H110" s="10" t="s">
        <v>19</v>
      </c>
      <c r="I110" s="10" t="s">
        <v>20</v>
      </c>
      <c r="J110" s="10" t="s">
        <v>19</v>
      </c>
      <c r="K110" s="10" t="s">
        <v>20</v>
      </c>
      <c r="L110" s="11" t="s">
        <v>19</v>
      </c>
      <c r="M110" s="11" t="s">
        <v>20</v>
      </c>
      <c r="N110" s="10" t="s">
        <v>19</v>
      </c>
      <c r="O110" s="10" t="s">
        <v>20</v>
      </c>
      <c r="P110" s="10" t="s">
        <v>19</v>
      </c>
      <c r="Q110" s="10" t="s">
        <v>20</v>
      </c>
      <c r="R110" s="10" t="s">
        <v>19</v>
      </c>
      <c r="S110" s="19" t="s">
        <v>20</v>
      </c>
      <c r="T110" s="43"/>
      <c r="U110" s="44"/>
    </row>
    <row r="111" ht="12.75" hidden="1"/>
    <row r="112" spans="1:21" ht="12.75" hidden="1">
      <c r="A112" s="66" t="s">
        <v>283</v>
      </c>
      <c r="B112" s="274"/>
      <c r="C112" s="274"/>
      <c r="D112" s="274"/>
      <c r="E112" s="274"/>
      <c r="F112" s="274"/>
      <c r="G112" s="274"/>
      <c r="H112" s="274"/>
      <c r="I112" s="274"/>
      <c r="J112" s="274"/>
      <c r="K112" s="274"/>
      <c r="L112" s="274"/>
      <c r="M112" s="274"/>
      <c r="N112" s="274"/>
      <c r="O112" s="274"/>
      <c r="P112" s="274"/>
      <c r="Q112" s="274"/>
      <c r="R112" s="274"/>
      <c r="S112" s="274"/>
      <c r="T112" s="274"/>
      <c r="U112" s="275"/>
    </row>
    <row r="113" spans="1:21" ht="12.75" hidden="1">
      <c r="A113" s="66">
        <f>COUNTA(A12:A30)+COUNTA(A46:A66)+COUNTA(A82:A102)</f>
        <v>59</v>
      </c>
      <c r="B113" s="274">
        <f>B103+B67+B31</f>
        <v>9</v>
      </c>
      <c r="C113" s="274">
        <f aca="true" t="shared" si="13" ref="C113:U113">C103+C67+C31</f>
        <v>4</v>
      </c>
      <c r="D113" s="274">
        <f t="shared" si="13"/>
        <v>40</v>
      </c>
      <c r="E113" s="274">
        <f t="shared" si="13"/>
        <v>13</v>
      </c>
      <c r="F113" s="274">
        <f t="shared" si="13"/>
        <v>46</v>
      </c>
      <c r="G113" s="274">
        <f t="shared" si="13"/>
        <v>5</v>
      </c>
      <c r="H113" s="274">
        <f t="shared" si="13"/>
        <v>116</v>
      </c>
      <c r="I113" s="274">
        <f t="shared" si="13"/>
        <v>20</v>
      </c>
      <c r="J113" s="274">
        <f t="shared" si="13"/>
        <v>7</v>
      </c>
      <c r="K113" s="274">
        <f t="shared" si="13"/>
        <v>2</v>
      </c>
      <c r="L113" s="274" t="e">
        <f t="shared" si="13"/>
        <v>#VALUE!</v>
      </c>
      <c r="M113" s="274" t="e">
        <f t="shared" si="13"/>
        <v>#VALUE!</v>
      </c>
      <c r="N113" s="274">
        <f t="shared" si="13"/>
        <v>1</v>
      </c>
      <c r="O113" s="274">
        <f t="shared" si="13"/>
        <v>1</v>
      </c>
      <c r="P113" s="274">
        <f t="shared" si="13"/>
        <v>88</v>
      </c>
      <c r="Q113" s="274">
        <f t="shared" si="13"/>
        <v>15</v>
      </c>
      <c r="R113" s="274">
        <f t="shared" si="13"/>
        <v>115</v>
      </c>
      <c r="S113" s="274">
        <f t="shared" si="13"/>
        <v>25</v>
      </c>
      <c r="T113" s="274">
        <f t="shared" si="13"/>
        <v>80</v>
      </c>
      <c r="U113" s="274">
        <f t="shared" si="13"/>
        <v>0</v>
      </c>
    </row>
    <row r="114" ht="12.75" hidden="1"/>
    <row r="115" spans="2:21" ht="12.75" hidden="1">
      <c r="B115">
        <v>12</v>
      </c>
      <c r="C115">
        <v>4</v>
      </c>
      <c r="D115">
        <v>36</v>
      </c>
      <c r="E115">
        <v>4</v>
      </c>
      <c r="F115">
        <v>53</v>
      </c>
      <c r="G115">
        <v>11</v>
      </c>
      <c r="H115">
        <v>101</v>
      </c>
      <c r="I115">
        <v>18</v>
      </c>
      <c r="J115">
        <v>5</v>
      </c>
      <c r="K115">
        <v>2</v>
      </c>
      <c r="L115">
        <v>207</v>
      </c>
      <c r="M115">
        <v>39</v>
      </c>
      <c r="N115">
        <v>1</v>
      </c>
      <c r="O115">
        <v>0</v>
      </c>
      <c r="P115">
        <v>110</v>
      </c>
      <c r="Q115">
        <v>16</v>
      </c>
      <c r="R115">
        <v>121</v>
      </c>
      <c r="S115">
        <v>29</v>
      </c>
      <c r="T115">
        <v>75</v>
      </c>
      <c r="U115">
        <v>0</v>
      </c>
    </row>
    <row r="116" ht="12.75" hidden="1">
      <c r="A116" s="265"/>
    </row>
    <row r="117" ht="12.75" hidden="1"/>
    <row r="118" ht="12.75" hidden="1"/>
    <row r="119" ht="12.75" hidden="1"/>
    <row r="120" ht="12.75" hidden="1"/>
  </sheetData>
  <sheetProtection/>
  <mergeCells count="4">
    <mergeCell ref="T4:U4"/>
    <mergeCell ref="T35:U35"/>
    <mergeCell ref="T71:U71"/>
    <mergeCell ref="A107:U107"/>
  </mergeCells>
  <printOptions horizontalCentered="1" verticalCentered="1"/>
  <pageMargins left="0.7874015748031497" right="0.1968503937007874" top="0.7874015748031497" bottom="2.204724409448819" header="0.5118110236220472" footer="0.5118110236220472"/>
  <pageSetup firstPageNumber="2" useFirstPageNumber="1" fitToHeight="0" horizontalDpi="600" verticalDpi="600" orientation="portrait" scale="78" r:id="rId2"/>
  <headerFooter alignWithMargins="0">
    <oddFooter>&amp;C&amp;P</oddFooter>
  </headerFooter>
  <rowBreaks count="2" manualBreakCount="2">
    <brk id="31" max="20" man="1"/>
    <brk id="67" max="20" man="1"/>
  </rowBreaks>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Q49"/>
  <sheetViews>
    <sheetView showGridLines="0" zoomScaleSheetLayoutView="100" workbookViewId="0" topLeftCell="A28">
      <selection activeCell="D55" sqref="D55"/>
    </sheetView>
  </sheetViews>
  <sheetFormatPr defaultColWidth="11.421875" defaultRowHeight="12.75"/>
  <cols>
    <col min="1" max="3" width="11.421875" style="69" customWidth="1"/>
    <col min="4" max="4" width="13.57421875" style="69" customWidth="1"/>
    <col min="5" max="5" width="6.57421875" style="69" customWidth="1"/>
    <col min="6" max="6" width="5.7109375" style="69" customWidth="1"/>
    <col min="7" max="7" width="6.8515625" style="69" customWidth="1"/>
    <col min="8" max="8" width="8.57421875" style="69" customWidth="1"/>
    <col min="9" max="9" width="13.140625" style="69" customWidth="1"/>
    <col min="10" max="10" width="14.00390625" style="69" customWidth="1"/>
    <col min="11" max="11" width="14.7109375" style="69" customWidth="1"/>
    <col min="12" max="13" width="11.421875" style="69" customWidth="1"/>
    <col min="14" max="23" width="0" style="69" hidden="1" customWidth="1"/>
    <col min="24" max="16384" width="11.421875" style="69" customWidth="1"/>
  </cols>
  <sheetData>
    <row r="2" spans="1:11" ht="23.25" customHeight="1">
      <c r="A2" s="67" t="s">
        <v>22</v>
      </c>
      <c r="B2" s="68"/>
      <c r="C2" s="68"/>
      <c r="D2" s="68"/>
      <c r="E2" s="68"/>
      <c r="F2" s="68"/>
      <c r="G2" s="68"/>
      <c r="H2" s="68"/>
      <c r="I2" s="68"/>
      <c r="J2" s="68"/>
      <c r="K2" s="68"/>
    </row>
    <row r="3" spans="4:11" ht="12.75">
      <c r="D3" s="70"/>
      <c r="E3" s="70"/>
      <c r="F3" s="70"/>
      <c r="G3" s="70"/>
      <c r="H3" s="70"/>
      <c r="I3" s="70"/>
      <c r="J3" s="488" t="s">
        <v>249</v>
      </c>
      <c r="K3" s="489"/>
    </row>
    <row r="4" spans="1:11" ht="24" customHeight="1">
      <c r="A4" s="71" t="s">
        <v>32</v>
      </c>
      <c r="B4" s="72"/>
      <c r="C4" s="72"/>
      <c r="D4" s="73"/>
      <c r="E4" s="73"/>
      <c r="F4" s="73"/>
      <c r="G4" s="73"/>
      <c r="H4" s="73"/>
      <c r="I4" s="73"/>
      <c r="J4" s="68"/>
      <c r="K4" s="68"/>
    </row>
    <row r="5" spans="2:11" ht="24" customHeight="1">
      <c r="B5" s="72"/>
      <c r="C5" s="72"/>
      <c r="D5" s="491" t="s">
        <v>33</v>
      </c>
      <c r="E5" s="491"/>
      <c r="F5" s="491"/>
      <c r="G5" s="491"/>
      <c r="H5" s="491"/>
      <c r="I5" s="491"/>
      <c r="J5" s="68" t="s">
        <v>249</v>
      </c>
      <c r="K5" s="68"/>
    </row>
    <row r="6" spans="1:11" s="361" customFormat="1" ht="25.5" customHeight="1">
      <c r="A6" s="447" t="s">
        <v>362</v>
      </c>
      <c r="B6" s="448"/>
      <c r="C6" s="450"/>
      <c r="D6" s="450"/>
      <c r="E6" s="450"/>
      <c r="F6" s="450"/>
      <c r="G6" s="450"/>
      <c r="H6" s="450"/>
      <c r="I6" s="448"/>
      <c r="J6" s="448" t="s">
        <v>743</v>
      </c>
      <c r="K6" s="360"/>
    </row>
    <row r="7" spans="2:17" s="361" customFormat="1" ht="10.5" customHeight="1">
      <c r="B7" s="358"/>
      <c r="Q7" s="361" t="s">
        <v>364</v>
      </c>
    </row>
    <row r="8" spans="1:11" s="365" customFormat="1" ht="25.5" customHeight="1">
      <c r="A8" s="362" t="s">
        <v>402</v>
      </c>
      <c r="B8" s="358"/>
      <c r="C8" s="358"/>
      <c r="D8" s="358"/>
      <c r="E8" s="358"/>
      <c r="F8" s="358"/>
      <c r="G8" s="358"/>
      <c r="H8" s="358"/>
      <c r="I8" s="363"/>
      <c r="J8" s="363"/>
      <c r="K8" s="364"/>
    </row>
    <row r="9" spans="1:11" ht="12.75">
      <c r="A9" s="76"/>
      <c r="B9" s="77"/>
      <c r="C9" s="77"/>
      <c r="D9" s="76"/>
      <c r="E9" s="78" t="s">
        <v>34</v>
      </c>
      <c r="F9" s="79"/>
      <c r="G9" s="80"/>
      <c r="H9" s="81"/>
      <c r="I9" s="82"/>
      <c r="J9" s="77"/>
      <c r="K9" s="83"/>
    </row>
    <row r="10" spans="1:11" ht="12.75">
      <c r="A10" s="84"/>
      <c r="B10" s="85"/>
      <c r="C10" s="85"/>
      <c r="D10" s="84"/>
      <c r="E10" s="80" t="s">
        <v>35</v>
      </c>
      <c r="F10" s="86"/>
      <c r="G10" s="87" t="s">
        <v>36</v>
      </c>
      <c r="H10" s="88"/>
      <c r="I10" s="89"/>
      <c r="J10" s="90"/>
      <c r="K10" s="91"/>
    </row>
    <row r="11" spans="1:11" ht="42.75" customHeight="1">
      <c r="A11" s="92" t="s">
        <v>37</v>
      </c>
      <c r="B11" s="93"/>
      <c r="C11" s="94"/>
      <c r="D11" s="95" t="s">
        <v>38</v>
      </c>
      <c r="E11" s="96" t="s">
        <v>19</v>
      </c>
      <c r="F11" s="97" t="s">
        <v>20</v>
      </c>
      <c r="G11" s="96" t="s">
        <v>19</v>
      </c>
      <c r="H11" s="98" t="s">
        <v>20</v>
      </c>
      <c r="I11" s="99" t="s">
        <v>39</v>
      </c>
      <c r="J11" s="99" t="s">
        <v>40</v>
      </c>
      <c r="K11" s="95" t="s">
        <v>41</v>
      </c>
    </row>
    <row r="12" spans="1:11" ht="18" customHeight="1">
      <c r="A12" s="499" t="s">
        <v>251</v>
      </c>
      <c r="B12" s="500"/>
      <c r="C12" s="501"/>
      <c r="D12" s="438" t="s">
        <v>252</v>
      </c>
      <c r="E12" s="433">
        <v>23</v>
      </c>
      <c r="F12" s="327">
        <v>0</v>
      </c>
      <c r="G12" s="327">
        <v>17</v>
      </c>
      <c r="H12" s="327">
        <v>0</v>
      </c>
      <c r="I12" s="327">
        <v>2</v>
      </c>
      <c r="J12" s="327">
        <v>11</v>
      </c>
      <c r="K12" s="430">
        <v>54</v>
      </c>
    </row>
    <row r="13" spans="1:11" ht="18" customHeight="1">
      <c r="A13" s="304"/>
      <c r="B13" s="305"/>
      <c r="C13" s="306"/>
      <c r="D13" s="306"/>
      <c r="E13" s="305"/>
      <c r="F13" s="304"/>
      <c r="G13" s="304"/>
      <c r="H13" s="304"/>
      <c r="I13" s="304"/>
      <c r="J13" s="304"/>
      <c r="K13" s="307"/>
    </row>
    <row r="14" spans="1:11" ht="18" customHeight="1">
      <c r="A14" s="304"/>
      <c r="B14" s="305"/>
      <c r="C14" s="306"/>
      <c r="D14" s="306"/>
      <c r="E14" s="305"/>
      <c r="F14" s="304"/>
      <c r="G14" s="304"/>
      <c r="H14" s="304"/>
      <c r="I14" s="304"/>
      <c r="J14" s="304"/>
      <c r="K14" s="307"/>
    </row>
    <row r="15" spans="1:11" ht="18" customHeight="1">
      <c r="A15" s="304"/>
      <c r="B15" s="305"/>
      <c r="C15" s="306"/>
      <c r="D15" s="306"/>
      <c r="E15" s="305"/>
      <c r="F15" s="304"/>
      <c r="G15" s="304"/>
      <c r="H15" s="304"/>
      <c r="I15" s="304"/>
      <c r="J15" s="304"/>
      <c r="K15" s="307"/>
    </row>
    <row r="16" spans="1:11" ht="18" customHeight="1">
      <c r="A16" s="304"/>
      <c r="B16" s="305"/>
      <c r="C16" s="306"/>
      <c r="D16" s="306"/>
      <c r="E16" s="305"/>
      <c r="F16" s="304"/>
      <c r="G16" s="304"/>
      <c r="H16" s="304"/>
      <c r="I16" s="304"/>
      <c r="J16" s="304"/>
      <c r="K16" s="307"/>
    </row>
    <row r="17" spans="1:11" ht="18" customHeight="1">
      <c r="A17" s="304"/>
      <c r="B17" s="305"/>
      <c r="C17" s="306"/>
      <c r="D17" s="306"/>
      <c r="E17" s="305"/>
      <c r="F17" s="304"/>
      <c r="G17" s="304"/>
      <c r="H17" s="304"/>
      <c r="I17" s="304"/>
      <c r="J17" s="304"/>
      <c r="K17" s="307"/>
    </row>
    <row r="18" spans="1:11" ht="18" customHeight="1">
      <c r="A18" s="304"/>
      <c r="B18" s="305"/>
      <c r="C18" s="306"/>
      <c r="D18" s="306"/>
      <c r="E18" s="305"/>
      <c r="F18" s="304"/>
      <c r="G18" s="304"/>
      <c r="H18" s="304"/>
      <c r="I18" s="304"/>
      <c r="J18" s="304"/>
      <c r="K18" s="307"/>
    </row>
    <row r="19" spans="1:11" ht="18" customHeight="1">
      <c r="A19" s="304"/>
      <c r="B19" s="305"/>
      <c r="C19" s="306"/>
      <c r="D19" s="306"/>
      <c r="E19" s="305"/>
      <c r="F19" s="304"/>
      <c r="G19" s="304"/>
      <c r="H19" s="304"/>
      <c r="I19" s="304"/>
      <c r="J19" s="304"/>
      <c r="K19" s="307"/>
    </row>
    <row r="20" spans="1:11" ht="18" customHeight="1">
      <c r="A20" s="304"/>
      <c r="B20" s="305"/>
      <c r="C20" s="306"/>
      <c r="D20" s="306"/>
      <c r="E20" s="305"/>
      <c r="F20" s="304"/>
      <c r="G20" s="304"/>
      <c r="H20" s="304"/>
      <c r="I20" s="304"/>
      <c r="J20" s="304"/>
      <c r="K20" s="307"/>
    </row>
    <row r="21" spans="1:11" ht="18" customHeight="1">
      <c r="A21" s="304"/>
      <c r="B21" s="305"/>
      <c r="C21" s="306"/>
      <c r="D21" s="306"/>
      <c r="E21" s="305"/>
      <c r="F21" s="304"/>
      <c r="G21" s="304"/>
      <c r="H21" s="304"/>
      <c r="I21" s="304"/>
      <c r="J21" s="304"/>
      <c r="K21" s="307"/>
    </row>
    <row r="22" spans="1:11" ht="18" customHeight="1">
      <c r="A22" s="304"/>
      <c r="B22" s="305"/>
      <c r="C22" s="306"/>
      <c r="D22" s="306"/>
      <c r="E22" s="305"/>
      <c r="F22" s="304"/>
      <c r="G22" s="304"/>
      <c r="H22" s="304"/>
      <c r="I22" s="304"/>
      <c r="J22" s="304"/>
      <c r="K22" s="307"/>
    </row>
    <row r="23" spans="1:11" ht="18" customHeight="1">
      <c r="A23" s="304"/>
      <c r="B23" s="305"/>
      <c r="C23" s="306"/>
      <c r="D23" s="306"/>
      <c r="E23" s="305"/>
      <c r="F23" s="304"/>
      <c r="G23" s="304"/>
      <c r="H23" s="304"/>
      <c r="I23" s="304"/>
      <c r="J23" s="304"/>
      <c r="K23" s="307"/>
    </row>
    <row r="24" spans="1:11" ht="18" customHeight="1">
      <c r="A24" s="100" t="s">
        <v>42</v>
      </c>
      <c r="B24" s="101"/>
      <c r="C24" s="101"/>
      <c r="D24" s="102"/>
      <c r="E24" s="434">
        <f>SUM(E12:E23)</f>
        <v>23</v>
      </c>
      <c r="F24" s="434">
        <f aca="true" t="shared" si="0" ref="F24:K24">SUM(F12:F23)</f>
        <v>0</v>
      </c>
      <c r="G24" s="434">
        <f t="shared" si="0"/>
        <v>17</v>
      </c>
      <c r="H24" s="434">
        <f t="shared" si="0"/>
        <v>0</v>
      </c>
      <c r="I24" s="434">
        <f t="shared" si="0"/>
        <v>2</v>
      </c>
      <c r="J24" s="434">
        <f t="shared" si="0"/>
        <v>11</v>
      </c>
      <c r="K24" s="434">
        <f t="shared" si="0"/>
        <v>54</v>
      </c>
    </row>
    <row r="25" spans="1:11" ht="18" customHeight="1">
      <c r="A25" s="103"/>
      <c r="B25" s="103"/>
      <c r="C25" s="103"/>
      <c r="D25" s="103"/>
      <c r="E25" s="104"/>
      <c r="F25" s="104"/>
      <c r="G25" s="104"/>
      <c r="H25" s="104"/>
      <c r="I25" s="104"/>
      <c r="J25" s="104"/>
      <c r="K25" s="104"/>
    </row>
    <row r="26" spans="1:11" ht="9.75" customHeight="1">
      <c r="A26" s="74"/>
      <c r="B26" s="74"/>
      <c r="C26" s="74"/>
      <c r="D26" s="74"/>
      <c r="E26" s="74"/>
      <c r="F26" s="74"/>
      <c r="G26" s="74"/>
      <c r="H26" s="74"/>
      <c r="I26" s="74"/>
      <c r="J26" s="74"/>
      <c r="K26" s="74"/>
    </row>
    <row r="27" spans="1:11" ht="14.25" customHeight="1">
      <c r="A27" s="76"/>
      <c r="B27" s="77"/>
      <c r="C27" s="77"/>
      <c r="D27" s="76"/>
      <c r="E27" s="105" t="s">
        <v>43</v>
      </c>
      <c r="F27" s="80"/>
      <c r="G27" s="80"/>
      <c r="H27" s="86"/>
      <c r="I27" s="106"/>
      <c r="J27" s="83"/>
      <c r="K27" s="107"/>
    </row>
    <row r="28" spans="1:11" ht="39" customHeight="1">
      <c r="A28" s="92" t="s">
        <v>44</v>
      </c>
      <c r="B28" s="93"/>
      <c r="C28" s="94"/>
      <c r="D28" s="108" t="s">
        <v>45</v>
      </c>
      <c r="E28" s="80" t="s">
        <v>19</v>
      </c>
      <c r="F28" s="81"/>
      <c r="G28" s="80" t="s">
        <v>20</v>
      </c>
      <c r="H28" s="81"/>
      <c r="I28" s="99" t="s">
        <v>46</v>
      </c>
      <c r="J28" s="99" t="s">
        <v>47</v>
      </c>
      <c r="K28" s="95" t="s">
        <v>48</v>
      </c>
    </row>
    <row r="29" spans="1:11" ht="18" customHeight="1">
      <c r="A29" s="502" t="s">
        <v>253</v>
      </c>
      <c r="B29" s="503"/>
      <c r="C29" s="504"/>
      <c r="D29" s="438" t="s">
        <v>252</v>
      </c>
      <c r="E29" s="494">
        <v>8</v>
      </c>
      <c r="F29" s="495"/>
      <c r="G29" s="494">
        <v>0</v>
      </c>
      <c r="H29" s="495"/>
      <c r="I29" s="435">
        <v>1</v>
      </c>
      <c r="J29" s="435">
        <v>8</v>
      </c>
      <c r="K29" s="324">
        <v>31</v>
      </c>
    </row>
    <row r="30" spans="1:11" ht="18" customHeight="1">
      <c r="A30" s="304"/>
      <c r="B30" s="305"/>
      <c r="C30" s="306"/>
      <c r="D30" s="306"/>
      <c r="E30" s="492"/>
      <c r="F30" s="493"/>
      <c r="G30" s="492"/>
      <c r="H30" s="493"/>
      <c r="I30" s="436"/>
      <c r="J30" s="436"/>
      <c r="K30" s="301"/>
    </row>
    <row r="31" spans="1:11" ht="18" customHeight="1">
      <c r="A31" s="304"/>
      <c r="B31" s="305"/>
      <c r="C31" s="306"/>
      <c r="D31" s="306"/>
      <c r="E31" s="492"/>
      <c r="F31" s="493"/>
      <c r="G31" s="492"/>
      <c r="H31" s="493"/>
      <c r="I31" s="436"/>
      <c r="J31" s="436"/>
      <c r="K31" s="301"/>
    </row>
    <row r="32" spans="1:11" ht="18" customHeight="1">
      <c r="A32" s="304"/>
      <c r="B32" s="305"/>
      <c r="C32" s="306"/>
      <c r="D32" s="306"/>
      <c r="E32" s="492"/>
      <c r="F32" s="493"/>
      <c r="G32" s="492"/>
      <c r="H32" s="493"/>
      <c r="I32" s="436"/>
      <c r="J32" s="436"/>
      <c r="K32" s="301"/>
    </row>
    <row r="33" spans="1:11" ht="18" customHeight="1">
      <c r="A33" s="304"/>
      <c r="B33" s="305"/>
      <c r="C33" s="306"/>
      <c r="D33" s="306"/>
      <c r="E33" s="492"/>
      <c r="F33" s="493"/>
      <c r="G33" s="492"/>
      <c r="H33" s="493"/>
      <c r="I33" s="436"/>
      <c r="J33" s="436"/>
      <c r="K33" s="301"/>
    </row>
    <row r="34" spans="1:11" ht="18" customHeight="1">
      <c r="A34" s="304"/>
      <c r="B34" s="305"/>
      <c r="C34" s="306"/>
      <c r="D34" s="306"/>
      <c r="E34" s="492"/>
      <c r="F34" s="493"/>
      <c r="G34" s="492"/>
      <c r="H34" s="493"/>
      <c r="I34" s="436"/>
      <c r="J34" s="436"/>
      <c r="K34" s="301"/>
    </row>
    <row r="35" spans="1:11" ht="18" customHeight="1">
      <c r="A35" s="304"/>
      <c r="B35" s="305"/>
      <c r="C35" s="306"/>
      <c r="D35" s="306"/>
      <c r="E35" s="492"/>
      <c r="F35" s="493"/>
      <c r="G35" s="492"/>
      <c r="H35" s="493"/>
      <c r="I35" s="436"/>
      <c r="J35" s="436"/>
      <c r="K35" s="301"/>
    </row>
    <row r="36" spans="1:11" ht="18" customHeight="1">
      <c r="A36" s="304"/>
      <c r="B36" s="305"/>
      <c r="C36" s="306"/>
      <c r="D36" s="306"/>
      <c r="E36" s="492"/>
      <c r="F36" s="493"/>
      <c r="G36" s="492"/>
      <c r="H36" s="493"/>
      <c r="I36" s="436"/>
      <c r="J36" s="436"/>
      <c r="K36" s="301"/>
    </row>
    <row r="37" spans="1:11" ht="18" customHeight="1">
      <c r="A37" s="304"/>
      <c r="B37" s="305"/>
      <c r="C37" s="306"/>
      <c r="D37" s="306"/>
      <c r="E37" s="492"/>
      <c r="F37" s="493"/>
      <c r="G37" s="492"/>
      <c r="H37" s="493"/>
      <c r="I37" s="436"/>
      <c r="J37" s="436"/>
      <c r="K37" s="301"/>
    </row>
    <row r="38" spans="1:11" ht="18" customHeight="1">
      <c r="A38" s="304"/>
      <c r="B38" s="305"/>
      <c r="C38" s="306"/>
      <c r="D38" s="306"/>
      <c r="E38" s="492"/>
      <c r="F38" s="493"/>
      <c r="G38" s="492"/>
      <c r="H38" s="493"/>
      <c r="I38" s="436"/>
      <c r="J38" s="436"/>
      <c r="K38" s="301"/>
    </row>
    <row r="39" spans="1:11" ht="18" customHeight="1">
      <c r="A39" s="304"/>
      <c r="B39" s="305"/>
      <c r="C39" s="306"/>
      <c r="D39" s="306"/>
      <c r="E39" s="492"/>
      <c r="F39" s="493"/>
      <c r="G39" s="492"/>
      <c r="H39" s="493"/>
      <c r="I39" s="436"/>
      <c r="J39" s="436"/>
      <c r="K39" s="301"/>
    </row>
    <row r="40" spans="1:11" ht="18" customHeight="1">
      <c r="A40" s="109"/>
      <c r="B40" s="110" t="s">
        <v>49</v>
      </c>
      <c r="C40" s="111"/>
      <c r="D40" s="111"/>
      <c r="E40" s="496">
        <f>SUM(E29:F39)</f>
        <v>8</v>
      </c>
      <c r="F40" s="497"/>
      <c r="G40" s="496">
        <f>SUM(G29:H39)</f>
        <v>0</v>
      </c>
      <c r="H40" s="497"/>
      <c r="I40" s="437">
        <f>SUM(I29:I39)</f>
        <v>1</v>
      </c>
      <c r="J40" s="437">
        <f>SUM(J29:J39)</f>
        <v>8</v>
      </c>
      <c r="K40" s="194">
        <f>SUM(K29:K39)</f>
        <v>31</v>
      </c>
    </row>
    <row r="44" ht="12.75" hidden="1"/>
    <row r="45" ht="12.75" hidden="1"/>
    <row r="46" spans="2:11" ht="12.75" hidden="1">
      <c r="B46" s="498" t="s">
        <v>296</v>
      </c>
      <c r="C46" s="498"/>
      <c r="D46" s="498"/>
      <c r="E46" s="498"/>
      <c r="F46" s="498"/>
      <c r="G46" s="498"/>
      <c r="H46" s="498"/>
      <c r="I46" s="498"/>
      <c r="J46" s="498"/>
      <c r="K46" s="498"/>
    </row>
    <row r="47" spans="1:11" ht="14.25" customHeight="1" hidden="1">
      <c r="A47" s="76"/>
      <c r="B47" s="77"/>
      <c r="C47" s="77"/>
      <c r="D47" s="76"/>
      <c r="E47" s="105" t="s">
        <v>43</v>
      </c>
      <c r="F47" s="80"/>
      <c r="G47" s="80"/>
      <c r="H47" s="86"/>
      <c r="I47" s="106"/>
      <c r="J47" s="83"/>
      <c r="K47" s="107"/>
    </row>
    <row r="48" spans="1:11" ht="39" customHeight="1" hidden="1">
      <c r="A48" s="92" t="s">
        <v>297</v>
      </c>
      <c r="B48" s="93"/>
      <c r="C48" s="94"/>
      <c r="D48" s="108" t="s">
        <v>45</v>
      </c>
      <c r="E48" s="80" t="s">
        <v>19</v>
      </c>
      <c r="F48" s="81"/>
      <c r="G48" s="80" t="s">
        <v>20</v>
      </c>
      <c r="H48" s="81"/>
      <c r="I48" s="99" t="s">
        <v>46</v>
      </c>
      <c r="J48" s="99" t="s">
        <v>47</v>
      </c>
      <c r="K48" s="95" t="s">
        <v>48</v>
      </c>
    </row>
    <row r="49" spans="1:11" ht="37.5" customHeight="1" hidden="1">
      <c r="A49" s="277">
        <f>COUNTA(A29:C39)+COUNTA(A12:C23)</f>
        <v>2</v>
      </c>
      <c r="B49" s="278"/>
      <c r="C49" s="279"/>
      <c r="D49" s="111"/>
      <c r="E49" s="280">
        <f>E40+E24+G24</f>
        <v>48</v>
      </c>
      <c r="F49" s="281"/>
      <c r="G49" s="280">
        <f>G40+F24+H24</f>
        <v>0</v>
      </c>
      <c r="H49" s="281"/>
      <c r="I49" s="202">
        <f>I40+I24</f>
        <v>3</v>
      </c>
      <c r="J49" s="202">
        <f>J40+J24</f>
        <v>19</v>
      </c>
      <c r="K49" s="276">
        <f>K40+K24</f>
        <v>85</v>
      </c>
    </row>
  </sheetData>
  <sheetProtection/>
  <mergeCells count="29">
    <mergeCell ref="B46:K46"/>
    <mergeCell ref="E33:F33"/>
    <mergeCell ref="E39:F39"/>
    <mergeCell ref="J3:K3"/>
    <mergeCell ref="A12:C12"/>
    <mergeCell ref="A29:C29"/>
    <mergeCell ref="E29:F29"/>
    <mergeCell ref="E38:F38"/>
    <mergeCell ref="G38:H38"/>
    <mergeCell ref="G39:H39"/>
    <mergeCell ref="E40:F40"/>
    <mergeCell ref="G40:H40"/>
    <mergeCell ref="E30:F30"/>
    <mergeCell ref="E31:F31"/>
    <mergeCell ref="E32:F32"/>
    <mergeCell ref="G34:H34"/>
    <mergeCell ref="E34:F34"/>
    <mergeCell ref="E35:F35"/>
    <mergeCell ref="E36:F36"/>
    <mergeCell ref="E37:F37"/>
    <mergeCell ref="D5:I5"/>
    <mergeCell ref="G36:H36"/>
    <mergeCell ref="G37:H37"/>
    <mergeCell ref="G29:H29"/>
    <mergeCell ref="G30:H30"/>
    <mergeCell ref="G31:H31"/>
    <mergeCell ref="G32:H32"/>
    <mergeCell ref="G33:H33"/>
    <mergeCell ref="G35:H35"/>
  </mergeCells>
  <printOptions horizontalCentered="1" verticalCentered="1"/>
  <pageMargins left="0.7874015748031497" right="0.7874015748031497" top="0.984251968503937" bottom="2.0866141732283467" header="0.3937007874015748" footer="0.3937007874015748"/>
  <pageSetup fitToHeight="0" fitToWidth="1" horizontalDpi="600" verticalDpi="600" orientation="portrait" scale="76" r:id="rId2"/>
  <headerFooter alignWithMargins="0">
    <oddFooter>&amp;C&amp;12 5</oddFooter>
  </headerFooter>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B2:Q207"/>
  <sheetViews>
    <sheetView showGridLines="0" zoomScaleSheetLayoutView="85" zoomScalePageLayoutView="40" workbookViewId="0" topLeftCell="A166">
      <selection activeCell="L13" sqref="L13"/>
    </sheetView>
  </sheetViews>
  <sheetFormatPr defaultColWidth="11.421875" defaultRowHeight="12.75"/>
  <cols>
    <col min="1" max="1" width="11.421875" style="69" customWidth="1"/>
    <col min="2" max="2" width="22.421875" style="69" customWidth="1"/>
    <col min="3" max="3" width="28.7109375" style="69" customWidth="1"/>
    <col min="4" max="4" width="11.8515625" style="69" customWidth="1"/>
    <col min="5" max="5" width="44.7109375" style="69" customWidth="1"/>
    <col min="6" max="6" width="11.57421875" style="69" customWidth="1"/>
    <col min="7" max="7" width="10.8515625" style="69" customWidth="1"/>
    <col min="8" max="16384" width="11.421875" style="69" customWidth="1"/>
  </cols>
  <sheetData>
    <row r="2" spans="2:7" ht="18" customHeight="1">
      <c r="B2" s="67" t="s">
        <v>22</v>
      </c>
      <c r="C2" s="68"/>
      <c r="D2" s="68"/>
      <c r="E2" s="68"/>
      <c r="F2" s="68"/>
      <c r="G2" s="68"/>
    </row>
    <row r="3" ht="14.25" customHeight="1">
      <c r="B3" s="112"/>
    </row>
    <row r="4" spans="2:7" ht="18.75" customHeight="1">
      <c r="B4" s="71" t="s">
        <v>50</v>
      </c>
      <c r="C4" s="73"/>
      <c r="D4" s="73"/>
      <c r="E4" s="68"/>
      <c r="F4" s="68"/>
      <c r="G4" s="68"/>
    </row>
    <row r="5" spans="2:7" ht="21" customHeight="1">
      <c r="B5" s="71" t="s">
        <v>51</v>
      </c>
      <c r="C5" s="73"/>
      <c r="D5" s="73"/>
      <c r="E5" s="68"/>
      <c r="F5" s="68"/>
      <c r="G5" s="68"/>
    </row>
    <row r="6" spans="2:7" ht="23.25" customHeight="1">
      <c r="B6" s="71"/>
      <c r="C6" s="72"/>
      <c r="D6" s="72"/>
      <c r="E6" s="68"/>
      <c r="F6" s="488" t="s">
        <v>249</v>
      </c>
      <c r="G6" s="489"/>
    </row>
    <row r="7" spans="2:17" ht="27" customHeight="1">
      <c r="B7" s="447" t="s">
        <v>362</v>
      </c>
      <c r="C7" s="448"/>
      <c r="D7" s="448"/>
      <c r="E7" s="449"/>
      <c r="F7" s="448" t="s">
        <v>743</v>
      </c>
      <c r="G7" s="368"/>
      <c r="Q7" s="69" t="s">
        <v>364</v>
      </c>
    </row>
    <row r="8" spans="2:7" ht="6.75" customHeight="1">
      <c r="B8" s="361"/>
      <c r="C8" s="361"/>
      <c r="D8" s="361"/>
      <c r="E8" s="361"/>
      <c r="F8" s="361"/>
      <c r="G8" s="361"/>
    </row>
    <row r="9" spans="2:7" ht="19.5" customHeight="1">
      <c r="B9" s="362" t="s">
        <v>402</v>
      </c>
      <c r="C9" s="369"/>
      <c r="D9" s="358"/>
      <c r="E9" s="358"/>
      <c r="F9" s="367"/>
      <c r="G9" s="370"/>
    </row>
    <row r="10" spans="2:7" ht="23.25" customHeight="1">
      <c r="B10" s="113"/>
      <c r="C10" s="114"/>
      <c r="D10" s="115"/>
      <c r="E10" s="113"/>
      <c r="F10" s="113"/>
      <c r="G10" s="115"/>
    </row>
    <row r="11" ht="6" customHeight="1"/>
    <row r="12" spans="2:7" ht="12.75">
      <c r="B12" s="116"/>
      <c r="C12" s="83"/>
      <c r="D12" s="77"/>
      <c r="E12" s="76"/>
      <c r="F12" s="80" t="s">
        <v>52</v>
      </c>
      <c r="G12" s="81"/>
    </row>
    <row r="13" spans="2:7" ht="26.25" customHeight="1">
      <c r="B13" s="99" t="s">
        <v>53</v>
      </c>
      <c r="C13" s="99" t="s">
        <v>54</v>
      </c>
      <c r="D13" s="99" t="s">
        <v>55</v>
      </c>
      <c r="E13" s="99" t="s">
        <v>56</v>
      </c>
      <c r="F13" s="117" t="s">
        <v>19</v>
      </c>
      <c r="G13" s="118" t="s">
        <v>20</v>
      </c>
    </row>
    <row r="14" spans="2:7" ht="38.25" customHeight="1">
      <c r="B14" s="478" t="s">
        <v>417</v>
      </c>
      <c r="C14" s="478" t="s">
        <v>418</v>
      </c>
      <c r="D14" s="478" t="s">
        <v>419</v>
      </c>
      <c r="E14" s="478" t="s">
        <v>420</v>
      </c>
      <c r="F14" s="463" t="s">
        <v>394</v>
      </c>
      <c r="G14" s="479"/>
    </row>
    <row r="15" spans="2:7" ht="38.25" customHeight="1">
      <c r="B15" s="478" t="s">
        <v>417</v>
      </c>
      <c r="C15" s="478" t="s">
        <v>421</v>
      </c>
      <c r="D15" s="478" t="s">
        <v>419</v>
      </c>
      <c r="E15" s="478" t="s">
        <v>420</v>
      </c>
      <c r="F15" s="463" t="s">
        <v>394</v>
      </c>
      <c r="G15" s="479"/>
    </row>
    <row r="16" spans="2:7" ht="38.25" customHeight="1">
      <c r="B16" s="478" t="s">
        <v>422</v>
      </c>
      <c r="C16" s="478" t="s">
        <v>423</v>
      </c>
      <c r="D16" s="478" t="s">
        <v>419</v>
      </c>
      <c r="E16" s="478" t="s">
        <v>424</v>
      </c>
      <c r="F16" s="463" t="s">
        <v>394</v>
      </c>
      <c r="G16" s="479"/>
    </row>
    <row r="17" spans="2:7" ht="38.25" customHeight="1">
      <c r="B17" s="478" t="s">
        <v>425</v>
      </c>
      <c r="C17" s="478" t="s">
        <v>426</v>
      </c>
      <c r="D17" s="478" t="s">
        <v>419</v>
      </c>
      <c r="E17" s="478" t="s">
        <v>427</v>
      </c>
      <c r="F17" s="463" t="s">
        <v>394</v>
      </c>
      <c r="G17" s="479"/>
    </row>
    <row r="18" spans="2:7" ht="38.25" customHeight="1">
      <c r="B18" s="478" t="s">
        <v>425</v>
      </c>
      <c r="C18" s="478" t="s">
        <v>428</v>
      </c>
      <c r="D18" s="478" t="s">
        <v>419</v>
      </c>
      <c r="E18" s="478" t="s">
        <v>429</v>
      </c>
      <c r="F18" s="463" t="s">
        <v>394</v>
      </c>
      <c r="G18" s="479"/>
    </row>
    <row r="19" spans="2:7" ht="38.25" customHeight="1">
      <c r="B19" s="478" t="s">
        <v>430</v>
      </c>
      <c r="C19" s="478" t="s">
        <v>431</v>
      </c>
      <c r="D19" s="478" t="s">
        <v>419</v>
      </c>
      <c r="E19" s="478" t="s">
        <v>432</v>
      </c>
      <c r="F19" s="463" t="s">
        <v>394</v>
      </c>
      <c r="G19" s="479"/>
    </row>
    <row r="20" spans="2:7" ht="38.25" customHeight="1">
      <c r="B20" s="478" t="s">
        <v>425</v>
      </c>
      <c r="C20" s="478" t="s">
        <v>433</v>
      </c>
      <c r="D20" s="478" t="s">
        <v>419</v>
      </c>
      <c r="E20" s="478" t="s">
        <v>434</v>
      </c>
      <c r="F20" s="463" t="s">
        <v>394</v>
      </c>
      <c r="G20" s="479"/>
    </row>
    <row r="21" spans="2:7" ht="38.25" customHeight="1">
      <c r="B21" s="478" t="s">
        <v>435</v>
      </c>
      <c r="C21" s="478" t="s">
        <v>436</v>
      </c>
      <c r="D21" s="478" t="s">
        <v>419</v>
      </c>
      <c r="E21" s="478" t="s">
        <v>437</v>
      </c>
      <c r="F21" s="463" t="s">
        <v>394</v>
      </c>
      <c r="G21" s="479"/>
    </row>
    <row r="22" spans="2:7" ht="38.25" customHeight="1">
      <c r="B22" s="478" t="s">
        <v>438</v>
      </c>
      <c r="C22" s="478" t="s">
        <v>439</v>
      </c>
      <c r="D22" s="478" t="s">
        <v>419</v>
      </c>
      <c r="E22" s="478" t="s">
        <v>437</v>
      </c>
      <c r="F22" s="463" t="s">
        <v>394</v>
      </c>
      <c r="G22" s="479"/>
    </row>
    <row r="23" spans="2:7" ht="38.25" customHeight="1">
      <c r="B23" s="478" t="s">
        <v>440</v>
      </c>
      <c r="C23" s="478" t="s">
        <v>441</v>
      </c>
      <c r="D23" s="478" t="s">
        <v>419</v>
      </c>
      <c r="E23" s="478" t="s">
        <v>442</v>
      </c>
      <c r="F23" s="463" t="s">
        <v>394</v>
      </c>
      <c r="G23" s="479"/>
    </row>
    <row r="24" spans="2:7" ht="38.25" customHeight="1">
      <c r="B24" s="478" t="s">
        <v>443</v>
      </c>
      <c r="C24" s="478" t="s">
        <v>444</v>
      </c>
      <c r="D24" s="478" t="s">
        <v>419</v>
      </c>
      <c r="E24" s="478" t="s">
        <v>445</v>
      </c>
      <c r="F24" s="463" t="s">
        <v>394</v>
      </c>
      <c r="G24" s="479"/>
    </row>
    <row r="25" spans="2:7" ht="38.25" customHeight="1">
      <c r="B25" s="478" t="s">
        <v>446</v>
      </c>
      <c r="C25" s="478" t="s">
        <v>447</v>
      </c>
      <c r="D25" s="478" t="s">
        <v>419</v>
      </c>
      <c r="E25" s="478" t="s">
        <v>448</v>
      </c>
      <c r="F25" s="479"/>
      <c r="G25" s="463" t="s">
        <v>394</v>
      </c>
    </row>
    <row r="26" spans="2:7" ht="38.25" customHeight="1">
      <c r="B26" s="478" t="s">
        <v>417</v>
      </c>
      <c r="C26" s="478" t="s">
        <v>418</v>
      </c>
      <c r="D26" s="478" t="s">
        <v>419</v>
      </c>
      <c r="E26" s="478" t="s">
        <v>449</v>
      </c>
      <c r="F26" s="463" t="s">
        <v>394</v>
      </c>
      <c r="G26" s="479"/>
    </row>
    <row r="27" spans="2:7" ht="38.25" customHeight="1">
      <c r="B27" s="478" t="s">
        <v>450</v>
      </c>
      <c r="C27" s="478" t="s">
        <v>447</v>
      </c>
      <c r="D27" s="478" t="s">
        <v>419</v>
      </c>
      <c r="E27" s="478" t="s">
        <v>451</v>
      </c>
      <c r="F27" s="463" t="s">
        <v>394</v>
      </c>
      <c r="G27" s="479"/>
    </row>
    <row r="28" spans="2:7" ht="38.25" customHeight="1">
      <c r="B28" s="478" t="s">
        <v>452</v>
      </c>
      <c r="C28" s="478" t="s">
        <v>453</v>
      </c>
      <c r="D28" s="478" t="s">
        <v>419</v>
      </c>
      <c r="E28" s="478" t="s">
        <v>454</v>
      </c>
      <c r="F28" s="463" t="s">
        <v>394</v>
      </c>
      <c r="G28" s="479"/>
    </row>
    <row r="29" spans="2:7" ht="38.25" customHeight="1">
      <c r="B29" s="478" t="s">
        <v>455</v>
      </c>
      <c r="C29" s="478" t="s">
        <v>444</v>
      </c>
      <c r="D29" s="478" t="s">
        <v>419</v>
      </c>
      <c r="E29" s="478" t="s">
        <v>456</v>
      </c>
      <c r="F29" s="463" t="s">
        <v>394</v>
      </c>
      <c r="G29" s="479"/>
    </row>
    <row r="30" spans="2:7" ht="38.25" customHeight="1">
      <c r="B30" s="478" t="s">
        <v>457</v>
      </c>
      <c r="C30" s="478" t="s">
        <v>447</v>
      </c>
      <c r="D30" s="478" t="s">
        <v>419</v>
      </c>
      <c r="E30" s="478" t="s">
        <v>458</v>
      </c>
      <c r="F30" s="479"/>
      <c r="G30" s="463" t="s">
        <v>394</v>
      </c>
    </row>
    <row r="31" spans="2:7" ht="38.25" customHeight="1">
      <c r="B31" s="478" t="s">
        <v>422</v>
      </c>
      <c r="C31" s="478" t="s">
        <v>459</v>
      </c>
      <c r="D31" s="478" t="s">
        <v>419</v>
      </c>
      <c r="E31" s="478" t="s">
        <v>460</v>
      </c>
      <c r="F31" s="479"/>
      <c r="G31" s="463" t="s">
        <v>394</v>
      </c>
    </row>
    <row r="32" spans="2:7" ht="38.25" customHeight="1">
      <c r="B32" s="478" t="s">
        <v>450</v>
      </c>
      <c r="C32" s="478" t="s">
        <v>447</v>
      </c>
      <c r="D32" s="478" t="s">
        <v>419</v>
      </c>
      <c r="E32" s="478" t="s">
        <v>461</v>
      </c>
      <c r="F32" s="463" t="s">
        <v>394</v>
      </c>
      <c r="G32" s="479"/>
    </row>
    <row r="33" spans="2:7" ht="38.25" customHeight="1">
      <c r="B33" s="478" t="s">
        <v>422</v>
      </c>
      <c r="C33" s="478" t="s">
        <v>462</v>
      </c>
      <c r="D33" s="478" t="s">
        <v>419</v>
      </c>
      <c r="E33" s="478" t="s">
        <v>463</v>
      </c>
      <c r="F33" s="463" t="s">
        <v>394</v>
      </c>
      <c r="G33" s="479"/>
    </row>
    <row r="34" spans="2:7" ht="38.25" customHeight="1">
      <c r="B34" s="478" t="s">
        <v>464</v>
      </c>
      <c r="C34" s="478" t="s">
        <v>398</v>
      </c>
      <c r="D34" s="478" t="s">
        <v>360</v>
      </c>
      <c r="E34" s="478" t="s">
        <v>465</v>
      </c>
      <c r="F34" s="463" t="s">
        <v>394</v>
      </c>
      <c r="G34" s="479"/>
    </row>
    <row r="35" spans="2:7" ht="38.25" customHeight="1">
      <c r="B35" s="478" t="s">
        <v>466</v>
      </c>
      <c r="C35" s="478" t="s">
        <v>431</v>
      </c>
      <c r="D35" s="478" t="s">
        <v>419</v>
      </c>
      <c r="E35" s="478" t="s">
        <v>467</v>
      </c>
      <c r="F35" s="463" t="s">
        <v>394</v>
      </c>
      <c r="G35" s="479"/>
    </row>
    <row r="36" spans="2:7" ht="38.25" customHeight="1">
      <c r="B36" s="478" t="s">
        <v>422</v>
      </c>
      <c r="C36" s="478" t="s">
        <v>468</v>
      </c>
      <c r="D36" s="478" t="s">
        <v>469</v>
      </c>
      <c r="E36" s="478" t="s">
        <v>470</v>
      </c>
      <c r="F36" s="463" t="s">
        <v>394</v>
      </c>
      <c r="G36" s="479"/>
    </row>
    <row r="37" spans="2:7" ht="38.25" customHeight="1">
      <c r="B37" s="478" t="s">
        <v>471</v>
      </c>
      <c r="C37" s="478" t="s">
        <v>472</v>
      </c>
      <c r="D37" s="478" t="s">
        <v>419</v>
      </c>
      <c r="E37" s="478" t="s">
        <v>473</v>
      </c>
      <c r="F37" s="463" t="s">
        <v>394</v>
      </c>
      <c r="G37" s="479"/>
    </row>
    <row r="38" spans="2:7" ht="38.25" customHeight="1">
      <c r="B38" s="478" t="s">
        <v>474</v>
      </c>
      <c r="C38" s="478" t="s">
        <v>421</v>
      </c>
      <c r="D38" s="478" t="s">
        <v>419</v>
      </c>
      <c r="E38" s="478" t="s">
        <v>475</v>
      </c>
      <c r="F38" s="463" t="s">
        <v>394</v>
      </c>
      <c r="G38" s="479"/>
    </row>
    <row r="39" spans="2:7" ht="38.25" customHeight="1">
      <c r="B39" s="478" t="s">
        <v>417</v>
      </c>
      <c r="C39" s="478" t="s">
        <v>476</v>
      </c>
      <c r="D39" s="478" t="s">
        <v>419</v>
      </c>
      <c r="E39" s="478" t="s">
        <v>477</v>
      </c>
      <c r="F39" s="463" t="s">
        <v>394</v>
      </c>
      <c r="G39" s="479"/>
    </row>
    <row r="40" spans="2:7" ht="38.25" customHeight="1">
      <c r="B40" s="478" t="s">
        <v>478</v>
      </c>
      <c r="C40" s="478" t="s">
        <v>472</v>
      </c>
      <c r="D40" s="478" t="s">
        <v>419</v>
      </c>
      <c r="E40" s="478" t="s">
        <v>479</v>
      </c>
      <c r="F40" s="463" t="s">
        <v>394</v>
      </c>
      <c r="G40" s="479"/>
    </row>
    <row r="41" spans="2:7" ht="38.25" customHeight="1">
      <c r="B41" s="478" t="s">
        <v>422</v>
      </c>
      <c r="C41" s="478" t="s">
        <v>436</v>
      </c>
      <c r="D41" s="478" t="s">
        <v>419</v>
      </c>
      <c r="E41" s="478" t="s">
        <v>480</v>
      </c>
      <c r="F41" s="463" t="s">
        <v>394</v>
      </c>
      <c r="G41" s="479"/>
    </row>
    <row r="42" spans="2:7" ht="38.25" customHeight="1">
      <c r="B42" s="478" t="s">
        <v>481</v>
      </c>
      <c r="C42" s="478" t="s">
        <v>482</v>
      </c>
      <c r="D42" s="478" t="s">
        <v>360</v>
      </c>
      <c r="E42" s="478" t="s">
        <v>483</v>
      </c>
      <c r="F42" s="463" t="s">
        <v>394</v>
      </c>
      <c r="G42" s="479"/>
    </row>
    <row r="43" spans="2:7" ht="38.25" customHeight="1">
      <c r="B43" s="478" t="s">
        <v>484</v>
      </c>
      <c r="C43" s="478" t="s">
        <v>485</v>
      </c>
      <c r="D43" s="478" t="s">
        <v>360</v>
      </c>
      <c r="E43" s="478" t="s">
        <v>486</v>
      </c>
      <c r="F43" s="463" t="s">
        <v>394</v>
      </c>
      <c r="G43" s="479"/>
    </row>
    <row r="44" spans="2:7" ht="38.25" customHeight="1">
      <c r="B44" s="478" t="s">
        <v>487</v>
      </c>
      <c r="C44" s="478" t="s">
        <v>399</v>
      </c>
      <c r="D44" s="478" t="s">
        <v>419</v>
      </c>
      <c r="E44" s="478" t="s">
        <v>488</v>
      </c>
      <c r="F44" s="463" t="s">
        <v>394</v>
      </c>
      <c r="G44" s="479"/>
    </row>
    <row r="45" spans="2:7" ht="38.25" customHeight="1">
      <c r="B45" s="478" t="s">
        <v>487</v>
      </c>
      <c r="C45" s="478" t="s">
        <v>399</v>
      </c>
      <c r="D45" s="478" t="s">
        <v>419</v>
      </c>
      <c r="E45" s="478" t="s">
        <v>488</v>
      </c>
      <c r="F45" s="463" t="s">
        <v>394</v>
      </c>
      <c r="G45" s="479"/>
    </row>
    <row r="46" spans="2:7" ht="38.25" customHeight="1">
      <c r="B46" s="478" t="s">
        <v>489</v>
      </c>
      <c r="C46" s="478" t="s">
        <v>423</v>
      </c>
      <c r="D46" s="478" t="s">
        <v>419</v>
      </c>
      <c r="E46" s="478" t="s">
        <v>437</v>
      </c>
      <c r="F46" s="463" t="s">
        <v>394</v>
      </c>
      <c r="G46" s="479"/>
    </row>
    <row r="47" spans="2:7" ht="38.25" customHeight="1">
      <c r="B47" s="478" t="s">
        <v>417</v>
      </c>
      <c r="C47" s="478" t="s">
        <v>490</v>
      </c>
      <c r="D47" s="478" t="s">
        <v>419</v>
      </c>
      <c r="E47" s="478" t="s">
        <v>420</v>
      </c>
      <c r="F47" s="463" t="s">
        <v>394</v>
      </c>
      <c r="G47" s="479"/>
    </row>
    <row r="48" spans="2:7" ht="38.25" customHeight="1">
      <c r="B48" s="478" t="s">
        <v>422</v>
      </c>
      <c r="C48" s="478" t="s">
        <v>491</v>
      </c>
      <c r="D48" s="478" t="s">
        <v>419</v>
      </c>
      <c r="E48" s="478" t="s">
        <v>492</v>
      </c>
      <c r="F48" s="463" t="s">
        <v>394</v>
      </c>
      <c r="G48" s="479"/>
    </row>
    <row r="49" spans="2:7" ht="38.25" customHeight="1">
      <c r="B49" s="478" t="s">
        <v>422</v>
      </c>
      <c r="C49" s="478" t="s">
        <v>431</v>
      </c>
      <c r="D49" s="478" t="s">
        <v>419</v>
      </c>
      <c r="E49" s="478" t="s">
        <v>420</v>
      </c>
      <c r="F49" s="463" t="s">
        <v>394</v>
      </c>
      <c r="G49" s="479"/>
    </row>
    <row r="50" spans="2:7" ht="38.25" customHeight="1">
      <c r="B50" s="478" t="s">
        <v>422</v>
      </c>
      <c r="C50" s="478" t="s">
        <v>421</v>
      </c>
      <c r="D50" s="478" t="s">
        <v>419</v>
      </c>
      <c r="E50" s="478" t="s">
        <v>420</v>
      </c>
      <c r="F50" s="463" t="s">
        <v>394</v>
      </c>
      <c r="G50" s="479"/>
    </row>
    <row r="51" spans="2:7" ht="38.25" customHeight="1">
      <c r="B51" s="478" t="s">
        <v>422</v>
      </c>
      <c r="C51" s="478" t="s">
        <v>493</v>
      </c>
      <c r="D51" s="478" t="s">
        <v>360</v>
      </c>
      <c r="E51" s="478" t="s">
        <v>494</v>
      </c>
      <c r="F51" s="463" t="s">
        <v>394</v>
      </c>
      <c r="G51" s="479"/>
    </row>
    <row r="52" spans="2:7" ht="38.25" customHeight="1">
      <c r="B52" s="478" t="s">
        <v>495</v>
      </c>
      <c r="C52" s="478" t="s">
        <v>462</v>
      </c>
      <c r="D52" s="478" t="s">
        <v>360</v>
      </c>
      <c r="E52" s="478" t="s">
        <v>496</v>
      </c>
      <c r="F52" s="463" t="s">
        <v>394</v>
      </c>
      <c r="G52" s="479"/>
    </row>
    <row r="53" spans="2:7" ht="38.25" customHeight="1">
      <c r="B53" s="478" t="s">
        <v>497</v>
      </c>
      <c r="C53" s="478" t="s">
        <v>462</v>
      </c>
      <c r="D53" s="478" t="s">
        <v>360</v>
      </c>
      <c r="E53" s="478" t="s">
        <v>498</v>
      </c>
      <c r="F53" s="463" t="s">
        <v>394</v>
      </c>
      <c r="G53" s="479"/>
    </row>
    <row r="54" spans="2:7" ht="38.25" customHeight="1">
      <c r="B54" s="478" t="s">
        <v>499</v>
      </c>
      <c r="C54" s="478" t="s">
        <v>500</v>
      </c>
      <c r="D54" s="478" t="s">
        <v>360</v>
      </c>
      <c r="E54" s="478" t="s">
        <v>501</v>
      </c>
      <c r="F54" s="463" t="s">
        <v>394</v>
      </c>
      <c r="G54" s="479"/>
    </row>
    <row r="55" spans="2:7" ht="38.25" customHeight="1">
      <c r="B55" s="478" t="s">
        <v>430</v>
      </c>
      <c r="C55" s="478" t="s">
        <v>431</v>
      </c>
      <c r="D55" s="478" t="s">
        <v>360</v>
      </c>
      <c r="E55" s="478" t="s">
        <v>432</v>
      </c>
      <c r="F55" s="463" t="s">
        <v>394</v>
      </c>
      <c r="G55" s="479"/>
    </row>
    <row r="56" spans="2:7" ht="38.25" customHeight="1">
      <c r="B56" s="478" t="s">
        <v>502</v>
      </c>
      <c r="C56" s="478" t="s">
        <v>503</v>
      </c>
      <c r="D56" s="478" t="s">
        <v>419</v>
      </c>
      <c r="E56" s="478" t="s">
        <v>496</v>
      </c>
      <c r="F56" s="463" t="s">
        <v>394</v>
      </c>
      <c r="G56" s="479"/>
    </row>
    <row r="57" spans="2:7" ht="38.25" customHeight="1">
      <c r="B57" s="478" t="s">
        <v>502</v>
      </c>
      <c r="C57" s="478" t="s">
        <v>503</v>
      </c>
      <c r="D57" s="478" t="s">
        <v>419</v>
      </c>
      <c r="E57" s="478" t="s">
        <v>496</v>
      </c>
      <c r="F57" s="463" t="s">
        <v>394</v>
      </c>
      <c r="G57" s="479"/>
    </row>
    <row r="58" spans="2:7" ht="38.25" customHeight="1">
      <c r="B58" s="478" t="s">
        <v>457</v>
      </c>
      <c r="C58" s="478" t="s">
        <v>504</v>
      </c>
      <c r="D58" s="478" t="s">
        <v>419</v>
      </c>
      <c r="E58" s="478" t="s">
        <v>505</v>
      </c>
      <c r="F58" s="463" t="s">
        <v>394</v>
      </c>
      <c r="G58" s="479"/>
    </row>
    <row r="59" spans="2:7" ht="38.25" customHeight="1">
      <c r="B59" s="478" t="s">
        <v>422</v>
      </c>
      <c r="C59" s="478" t="s">
        <v>462</v>
      </c>
      <c r="D59" s="478" t="s">
        <v>419</v>
      </c>
      <c r="E59" s="478" t="s">
        <v>420</v>
      </c>
      <c r="F59" s="463" t="s">
        <v>394</v>
      </c>
      <c r="G59" s="479"/>
    </row>
    <row r="60" spans="2:7" ht="38.25" customHeight="1">
      <c r="B60" s="478" t="s">
        <v>422</v>
      </c>
      <c r="C60" s="478" t="s">
        <v>423</v>
      </c>
      <c r="D60" s="478" t="s">
        <v>419</v>
      </c>
      <c r="E60" s="478" t="s">
        <v>506</v>
      </c>
      <c r="F60" s="463" t="s">
        <v>394</v>
      </c>
      <c r="G60" s="479"/>
    </row>
    <row r="61" spans="2:7" ht="38.25" customHeight="1">
      <c r="B61" s="478" t="s">
        <v>507</v>
      </c>
      <c r="C61" s="478" t="s">
        <v>508</v>
      </c>
      <c r="D61" s="478" t="s">
        <v>419</v>
      </c>
      <c r="E61" s="478" t="s">
        <v>449</v>
      </c>
      <c r="F61" s="463" t="s">
        <v>394</v>
      </c>
      <c r="G61" s="479"/>
    </row>
    <row r="62" spans="2:7" ht="38.25" customHeight="1">
      <c r="B62" s="478" t="s">
        <v>422</v>
      </c>
      <c r="C62" s="478" t="s">
        <v>439</v>
      </c>
      <c r="D62" s="478" t="s">
        <v>419</v>
      </c>
      <c r="E62" s="478" t="s">
        <v>358</v>
      </c>
      <c r="F62" s="463" t="s">
        <v>394</v>
      </c>
      <c r="G62" s="479"/>
    </row>
    <row r="63" spans="2:7" ht="38.25" customHeight="1">
      <c r="B63" s="478" t="s">
        <v>502</v>
      </c>
      <c r="C63" s="478" t="s">
        <v>509</v>
      </c>
      <c r="D63" s="478" t="s">
        <v>360</v>
      </c>
      <c r="E63" s="478" t="s">
        <v>496</v>
      </c>
      <c r="F63" s="463" t="s">
        <v>394</v>
      </c>
      <c r="G63" s="479"/>
    </row>
    <row r="64" spans="2:7" ht="38.25" customHeight="1">
      <c r="B64" s="478" t="s">
        <v>452</v>
      </c>
      <c r="C64" s="478" t="s">
        <v>510</v>
      </c>
      <c r="D64" s="478" t="s">
        <v>360</v>
      </c>
      <c r="E64" s="478" t="s">
        <v>511</v>
      </c>
      <c r="F64" s="463" t="s">
        <v>394</v>
      </c>
      <c r="G64" s="479"/>
    </row>
    <row r="65" spans="2:7" ht="38.25" customHeight="1">
      <c r="B65" s="478" t="s">
        <v>512</v>
      </c>
      <c r="C65" s="478" t="s">
        <v>472</v>
      </c>
      <c r="D65" s="478" t="s">
        <v>360</v>
      </c>
      <c r="E65" s="478" t="s">
        <v>513</v>
      </c>
      <c r="F65" s="463" t="s">
        <v>394</v>
      </c>
      <c r="G65" s="479"/>
    </row>
    <row r="66" spans="2:7" ht="38.25" customHeight="1">
      <c r="B66" s="478" t="s">
        <v>440</v>
      </c>
      <c r="C66" s="478" t="s">
        <v>441</v>
      </c>
      <c r="D66" s="478" t="s">
        <v>419</v>
      </c>
      <c r="E66" s="478" t="s">
        <v>442</v>
      </c>
      <c r="F66" s="463" t="s">
        <v>394</v>
      </c>
      <c r="G66" s="479"/>
    </row>
    <row r="67" spans="2:7" ht="38.25" customHeight="1">
      <c r="B67" s="478" t="s">
        <v>514</v>
      </c>
      <c r="C67" s="478" t="s">
        <v>423</v>
      </c>
      <c r="D67" s="478" t="s">
        <v>419</v>
      </c>
      <c r="E67" s="478" t="s">
        <v>515</v>
      </c>
      <c r="F67" s="463" t="s">
        <v>394</v>
      </c>
      <c r="G67" s="479"/>
    </row>
    <row r="68" spans="2:7" ht="38.25" customHeight="1">
      <c r="B68" s="478" t="s">
        <v>516</v>
      </c>
      <c r="C68" s="478" t="s">
        <v>439</v>
      </c>
      <c r="D68" s="478" t="s">
        <v>360</v>
      </c>
      <c r="E68" s="478" t="s">
        <v>517</v>
      </c>
      <c r="F68" s="479"/>
      <c r="G68" s="463" t="s">
        <v>394</v>
      </c>
    </row>
    <row r="69" spans="2:7" ht="38.25" customHeight="1">
      <c r="B69" s="478" t="s">
        <v>430</v>
      </c>
      <c r="C69" s="478" t="s">
        <v>431</v>
      </c>
      <c r="D69" s="478" t="s">
        <v>360</v>
      </c>
      <c r="E69" s="478" t="s">
        <v>432</v>
      </c>
      <c r="F69" s="463" t="s">
        <v>394</v>
      </c>
      <c r="G69" s="479"/>
    </row>
    <row r="70" spans="2:7" ht="38.25" customHeight="1">
      <c r="B70" s="478" t="s">
        <v>464</v>
      </c>
      <c r="C70" s="478" t="s">
        <v>518</v>
      </c>
      <c r="D70" s="478" t="s">
        <v>360</v>
      </c>
      <c r="E70" s="478" t="s">
        <v>465</v>
      </c>
      <c r="F70" s="463" t="s">
        <v>394</v>
      </c>
      <c r="G70" s="479"/>
    </row>
    <row r="71" spans="2:7" ht="38.25" customHeight="1">
      <c r="B71" s="478" t="s">
        <v>519</v>
      </c>
      <c r="C71" s="478" t="s">
        <v>441</v>
      </c>
      <c r="D71" s="478" t="s">
        <v>419</v>
      </c>
      <c r="E71" s="478" t="s">
        <v>520</v>
      </c>
      <c r="F71" s="463" t="s">
        <v>394</v>
      </c>
      <c r="G71" s="479"/>
    </row>
    <row r="72" spans="2:7" ht="38.25" customHeight="1">
      <c r="B72" s="478" t="s">
        <v>438</v>
      </c>
      <c r="C72" s="478" t="s">
        <v>439</v>
      </c>
      <c r="D72" s="478" t="s">
        <v>419</v>
      </c>
      <c r="E72" s="478" t="s">
        <v>521</v>
      </c>
      <c r="F72" s="463" t="s">
        <v>394</v>
      </c>
      <c r="G72" s="479"/>
    </row>
    <row r="73" spans="2:7" ht="38.25" customHeight="1">
      <c r="B73" s="478" t="s">
        <v>450</v>
      </c>
      <c r="C73" s="478" t="s">
        <v>522</v>
      </c>
      <c r="D73" s="478" t="s">
        <v>360</v>
      </c>
      <c r="E73" s="478" t="s">
        <v>523</v>
      </c>
      <c r="F73" s="463" t="s">
        <v>394</v>
      </c>
      <c r="G73" s="479"/>
    </row>
    <row r="74" spans="2:7" ht="38.25" customHeight="1">
      <c r="B74" s="478" t="s">
        <v>524</v>
      </c>
      <c r="C74" s="478" t="s">
        <v>431</v>
      </c>
      <c r="D74" s="478" t="s">
        <v>360</v>
      </c>
      <c r="E74" s="478" t="s">
        <v>432</v>
      </c>
      <c r="F74" s="463" t="s">
        <v>394</v>
      </c>
      <c r="G74" s="479"/>
    </row>
    <row r="75" spans="2:7" ht="38.25" customHeight="1">
      <c r="B75" s="478" t="s">
        <v>452</v>
      </c>
      <c r="C75" s="478" t="s">
        <v>525</v>
      </c>
      <c r="D75" s="478" t="s">
        <v>360</v>
      </c>
      <c r="E75" s="478" t="s">
        <v>434</v>
      </c>
      <c r="F75" s="463" t="s">
        <v>394</v>
      </c>
      <c r="G75" s="479"/>
    </row>
    <row r="76" spans="2:7" ht="38.25" customHeight="1">
      <c r="B76" s="478" t="s">
        <v>516</v>
      </c>
      <c r="C76" s="478" t="s">
        <v>439</v>
      </c>
      <c r="D76" s="478" t="s">
        <v>360</v>
      </c>
      <c r="E76" s="478" t="s">
        <v>526</v>
      </c>
      <c r="F76" s="479"/>
      <c r="G76" s="463" t="s">
        <v>394</v>
      </c>
    </row>
    <row r="77" spans="2:7" ht="38.25" customHeight="1">
      <c r="B77" s="478" t="s">
        <v>524</v>
      </c>
      <c r="C77" s="478" t="s">
        <v>431</v>
      </c>
      <c r="D77" s="478" t="s">
        <v>360</v>
      </c>
      <c r="E77" s="478" t="s">
        <v>432</v>
      </c>
      <c r="F77" s="463" t="s">
        <v>394</v>
      </c>
      <c r="G77" s="479"/>
    </row>
    <row r="78" spans="2:7" ht="38.25" customHeight="1">
      <c r="B78" s="478" t="s">
        <v>430</v>
      </c>
      <c r="C78" s="478" t="s">
        <v>431</v>
      </c>
      <c r="D78" s="478" t="s">
        <v>360</v>
      </c>
      <c r="E78" s="478" t="s">
        <v>527</v>
      </c>
      <c r="F78" s="463" t="s">
        <v>394</v>
      </c>
      <c r="G78" s="479"/>
    </row>
    <row r="79" spans="2:7" ht="38.25" customHeight="1">
      <c r="B79" s="478" t="s">
        <v>528</v>
      </c>
      <c r="C79" s="478" t="s">
        <v>500</v>
      </c>
      <c r="D79" s="478" t="s">
        <v>360</v>
      </c>
      <c r="E79" s="478" t="s">
        <v>395</v>
      </c>
      <c r="F79" s="463" t="s">
        <v>394</v>
      </c>
      <c r="G79" s="479"/>
    </row>
    <row r="80" spans="2:7" ht="38.25" customHeight="1">
      <c r="B80" s="478" t="s">
        <v>422</v>
      </c>
      <c r="C80" s="478" t="s">
        <v>421</v>
      </c>
      <c r="D80" s="478" t="s">
        <v>419</v>
      </c>
      <c r="E80" s="478" t="s">
        <v>494</v>
      </c>
      <c r="F80" s="463" t="s">
        <v>394</v>
      </c>
      <c r="G80" s="479"/>
    </row>
    <row r="81" spans="2:7" ht="38.25" customHeight="1">
      <c r="B81" s="478" t="s">
        <v>529</v>
      </c>
      <c r="C81" s="478" t="s">
        <v>472</v>
      </c>
      <c r="D81" s="478" t="s">
        <v>360</v>
      </c>
      <c r="E81" s="478" t="s">
        <v>470</v>
      </c>
      <c r="F81" s="463" t="s">
        <v>394</v>
      </c>
      <c r="G81" s="479"/>
    </row>
    <row r="82" spans="2:7" ht="38.25" customHeight="1">
      <c r="B82" s="478" t="s">
        <v>530</v>
      </c>
      <c r="C82" s="478" t="s">
        <v>531</v>
      </c>
      <c r="D82" s="478" t="s">
        <v>360</v>
      </c>
      <c r="E82" s="478" t="s">
        <v>532</v>
      </c>
      <c r="F82" s="463" t="s">
        <v>394</v>
      </c>
      <c r="G82" s="479"/>
    </row>
    <row r="83" spans="2:7" ht="38.25" customHeight="1">
      <c r="B83" s="478" t="s">
        <v>417</v>
      </c>
      <c r="C83" s="478" t="s">
        <v>493</v>
      </c>
      <c r="D83" s="478" t="s">
        <v>419</v>
      </c>
      <c r="E83" s="478" t="s">
        <v>533</v>
      </c>
      <c r="F83" s="463" t="s">
        <v>394</v>
      </c>
      <c r="G83" s="479"/>
    </row>
    <row r="84" spans="2:7" ht="38.25" customHeight="1">
      <c r="B84" s="478" t="s">
        <v>514</v>
      </c>
      <c r="C84" s="478" t="s">
        <v>436</v>
      </c>
      <c r="D84" s="478" t="s">
        <v>419</v>
      </c>
      <c r="E84" s="478" t="s">
        <v>454</v>
      </c>
      <c r="F84" s="463" t="s">
        <v>394</v>
      </c>
      <c r="G84" s="479"/>
    </row>
    <row r="85" spans="2:7" ht="38.25" customHeight="1">
      <c r="B85" s="478" t="s">
        <v>466</v>
      </c>
      <c r="C85" s="478" t="s">
        <v>431</v>
      </c>
      <c r="D85" s="478" t="s">
        <v>360</v>
      </c>
      <c r="E85" s="478" t="s">
        <v>467</v>
      </c>
      <c r="F85" s="463" t="s">
        <v>394</v>
      </c>
      <c r="G85" s="479"/>
    </row>
    <row r="86" spans="2:7" ht="38.25" customHeight="1">
      <c r="B86" s="478" t="s">
        <v>497</v>
      </c>
      <c r="C86" s="478" t="s">
        <v>462</v>
      </c>
      <c r="D86" s="478" t="s">
        <v>360</v>
      </c>
      <c r="E86" s="478" t="s">
        <v>534</v>
      </c>
      <c r="F86" s="479"/>
      <c r="G86" s="463" t="s">
        <v>394</v>
      </c>
    </row>
    <row r="87" spans="2:7" ht="38.25" customHeight="1">
      <c r="B87" s="478" t="s">
        <v>535</v>
      </c>
      <c r="C87" s="478" t="s">
        <v>421</v>
      </c>
      <c r="D87" s="478" t="s">
        <v>419</v>
      </c>
      <c r="E87" s="478" t="s">
        <v>536</v>
      </c>
      <c r="F87" s="463" t="s">
        <v>394</v>
      </c>
      <c r="G87" s="479"/>
    </row>
    <row r="88" spans="2:7" ht="38.25" customHeight="1">
      <c r="B88" s="478" t="s">
        <v>514</v>
      </c>
      <c r="C88" s="478" t="s">
        <v>491</v>
      </c>
      <c r="D88" s="478" t="s">
        <v>419</v>
      </c>
      <c r="E88" s="478" t="s">
        <v>537</v>
      </c>
      <c r="F88" s="463" t="s">
        <v>394</v>
      </c>
      <c r="G88" s="479"/>
    </row>
    <row r="89" spans="2:7" ht="38.25" customHeight="1">
      <c r="B89" s="478" t="s">
        <v>422</v>
      </c>
      <c r="C89" s="478" t="s">
        <v>399</v>
      </c>
      <c r="D89" s="478" t="s">
        <v>419</v>
      </c>
      <c r="E89" s="478" t="s">
        <v>420</v>
      </c>
      <c r="F89" s="463" t="s">
        <v>394</v>
      </c>
      <c r="G89" s="479"/>
    </row>
    <row r="90" spans="2:7" ht="38.25" customHeight="1">
      <c r="B90" s="478" t="s">
        <v>502</v>
      </c>
      <c r="C90" s="478" t="s">
        <v>538</v>
      </c>
      <c r="D90" s="478" t="s">
        <v>419</v>
      </c>
      <c r="E90" s="478" t="s">
        <v>496</v>
      </c>
      <c r="F90" s="463" t="s">
        <v>394</v>
      </c>
      <c r="G90" s="479"/>
    </row>
    <row r="91" spans="2:7" ht="38.25" customHeight="1">
      <c r="B91" s="478" t="s">
        <v>514</v>
      </c>
      <c r="C91" s="478" t="s">
        <v>491</v>
      </c>
      <c r="D91" s="478" t="s">
        <v>419</v>
      </c>
      <c r="E91" s="478" t="s">
        <v>539</v>
      </c>
      <c r="F91" s="463" t="s">
        <v>394</v>
      </c>
      <c r="G91" s="479"/>
    </row>
    <row r="92" spans="2:7" ht="38.25" customHeight="1">
      <c r="B92" s="478" t="s">
        <v>540</v>
      </c>
      <c r="C92" s="478" t="s">
        <v>541</v>
      </c>
      <c r="D92" s="478" t="s">
        <v>419</v>
      </c>
      <c r="E92" s="478" t="s">
        <v>475</v>
      </c>
      <c r="F92" s="463" t="s">
        <v>394</v>
      </c>
      <c r="G92" s="479"/>
    </row>
    <row r="93" spans="2:7" ht="38.25" customHeight="1">
      <c r="B93" s="478" t="s">
        <v>422</v>
      </c>
      <c r="C93" s="478" t="s">
        <v>491</v>
      </c>
      <c r="D93" s="478" t="s">
        <v>419</v>
      </c>
      <c r="E93" s="478" t="s">
        <v>542</v>
      </c>
      <c r="F93" s="463" t="s">
        <v>394</v>
      </c>
      <c r="G93" s="479"/>
    </row>
    <row r="94" spans="2:7" ht="38.25" customHeight="1">
      <c r="B94" s="478" t="s">
        <v>422</v>
      </c>
      <c r="C94" s="478" t="s">
        <v>476</v>
      </c>
      <c r="D94" s="478" t="s">
        <v>419</v>
      </c>
      <c r="E94" s="478" t="s">
        <v>543</v>
      </c>
      <c r="F94" s="463" t="s">
        <v>394</v>
      </c>
      <c r="G94" s="479"/>
    </row>
    <row r="95" spans="2:7" ht="38.25" customHeight="1">
      <c r="B95" s="478" t="s">
        <v>422</v>
      </c>
      <c r="C95" s="478" t="s">
        <v>423</v>
      </c>
      <c r="D95" s="478" t="s">
        <v>419</v>
      </c>
      <c r="E95" s="478" t="s">
        <v>544</v>
      </c>
      <c r="F95" s="463" t="s">
        <v>394</v>
      </c>
      <c r="G95" s="479"/>
    </row>
    <row r="96" spans="2:7" ht="38.25" customHeight="1">
      <c r="B96" s="478" t="s">
        <v>545</v>
      </c>
      <c r="C96" s="478" t="s">
        <v>491</v>
      </c>
      <c r="D96" s="478" t="s">
        <v>419</v>
      </c>
      <c r="E96" s="478" t="s">
        <v>420</v>
      </c>
      <c r="F96" s="463" t="s">
        <v>394</v>
      </c>
      <c r="G96" s="479"/>
    </row>
    <row r="97" spans="2:7" ht="38.25" customHeight="1">
      <c r="B97" s="478" t="s">
        <v>455</v>
      </c>
      <c r="C97" s="478" t="s">
        <v>444</v>
      </c>
      <c r="D97" s="478" t="s">
        <v>360</v>
      </c>
      <c r="E97" s="478" t="s">
        <v>356</v>
      </c>
      <c r="F97" s="463" t="s">
        <v>394</v>
      </c>
      <c r="G97" s="479"/>
    </row>
    <row r="98" spans="2:7" ht="38.25" customHeight="1">
      <c r="B98" s="478" t="s">
        <v>417</v>
      </c>
      <c r="C98" s="478" t="s">
        <v>546</v>
      </c>
      <c r="D98" s="478" t="s">
        <v>419</v>
      </c>
      <c r="E98" s="478" t="s">
        <v>420</v>
      </c>
      <c r="F98" s="463" t="s">
        <v>394</v>
      </c>
      <c r="G98" s="479"/>
    </row>
    <row r="99" spans="2:7" ht="38.25" customHeight="1">
      <c r="B99" s="478" t="s">
        <v>471</v>
      </c>
      <c r="C99" s="478" t="s">
        <v>472</v>
      </c>
      <c r="D99" s="478" t="s">
        <v>360</v>
      </c>
      <c r="E99" s="478" t="s">
        <v>494</v>
      </c>
      <c r="F99" s="463" t="s">
        <v>394</v>
      </c>
      <c r="G99" s="479"/>
    </row>
    <row r="100" spans="2:7" ht="38.25" customHeight="1">
      <c r="B100" s="478" t="s">
        <v>440</v>
      </c>
      <c r="C100" s="478" t="s">
        <v>441</v>
      </c>
      <c r="D100" s="478" t="s">
        <v>419</v>
      </c>
      <c r="E100" s="478" t="s">
        <v>547</v>
      </c>
      <c r="F100" s="463" t="s">
        <v>394</v>
      </c>
      <c r="G100" s="479"/>
    </row>
    <row r="101" spans="2:7" ht="38.25" customHeight="1">
      <c r="B101" s="478" t="s">
        <v>502</v>
      </c>
      <c r="C101" s="478" t="s">
        <v>538</v>
      </c>
      <c r="D101" s="478" t="s">
        <v>419</v>
      </c>
      <c r="E101" s="478" t="s">
        <v>496</v>
      </c>
      <c r="F101" s="463" t="s">
        <v>394</v>
      </c>
      <c r="G101" s="479"/>
    </row>
    <row r="102" spans="2:7" ht="38.25" customHeight="1">
      <c r="B102" s="478" t="s">
        <v>422</v>
      </c>
      <c r="C102" s="478" t="s">
        <v>423</v>
      </c>
      <c r="D102" s="478" t="s">
        <v>360</v>
      </c>
      <c r="E102" s="478" t="s">
        <v>548</v>
      </c>
      <c r="F102" s="463" t="s">
        <v>394</v>
      </c>
      <c r="G102" s="479"/>
    </row>
    <row r="103" spans="2:7" ht="38.25" customHeight="1">
      <c r="B103" s="478" t="s">
        <v>478</v>
      </c>
      <c r="C103" s="478" t="s">
        <v>472</v>
      </c>
      <c r="D103" s="478" t="s">
        <v>360</v>
      </c>
      <c r="E103" s="478" t="s">
        <v>479</v>
      </c>
      <c r="F103" s="463" t="s">
        <v>394</v>
      </c>
      <c r="G103" s="479"/>
    </row>
    <row r="104" spans="2:7" ht="38.25" customHeight="1">
      <c r="B104" s="478" t="s">
        <v>489</v>
      </c>
      <c r="C104" s="478" t="s">
        <v>549</v>
      </c>
      <c r="D104" s="478" t="s">
        <v>419</v>
      </c>
      <c r="E104" s="478" t="s">
        <v>475</v>
      </c>
      <c r="F104" s="463" t="s">
        <v>394</v>
      </c>
      <c r="G104" s="479"/>
    </row>
    <row r="105" spans="2:7" ht="38.25" customHeight="1">
      <c r="B105" s="478" t="s">
        <v>457</v>
      </c>
      <c r="C105" s="478" t="s">
        <v>447</v>
      </c>
      <c r="D105" s="478" t="s">
        <v>360</v>
      </c>
      <c r="E105" s="478" t="s">
        <v>550</v>
      </c>
      <c r="F105" s="463" t="s">
        <v>394</v>
      </c>
      <c r="G105" s="479"/>
    </row>
    <row r="106" spans="2:7" ht="38.25" customHeight="1">
      <c r="B106" s="478" t="s">
        <v>457</v>
      </c>
      <c r="C106" s="478" t="s">
        <v>447</v>
      </c>
      <c r="D106" s="478" t="s">
        <v>360</v>
      </c>
      <c r="E106" s="478" t="s">
        <v>551</v>
      </c>
      <c r="F106" s="463" t="s">
        <v>394</v>
      </c>
      <c r="G106" s="479"/>
    </row>
    <row r="107" spans="2:7" ht="38.25" customHeight="1">
      <c r="B107" s="478" t="s">
        <v>487</v>
      </c>
      <c r="C107" s="478" t="s">
        <v>399</v>
      </c>
      <c r="D107" s="478" t="s">
        <v>360</v>
      </c>
      <c r="E107" s="478" t="s">
        <v>356</v>
      </c>
      <c r="F107" s="463" t="s">
        <v>394</v>
      </c>
      <c r="G107" s="479"/>
    </row>
    <row r="108" spans="2:7" ht="38.25" customHeight="1">
      <c r="B108" s="478" t="s">
        <v>417</v>
      </c>
      <c r="C108" s="478" t="s">
        <v>423</v>
      </c>
      <c r="D108" s="478" t="s">
        <v>419</v>
      </c>
      <c r="E108" s="478" t="s">
        <v>533</v>
      </c>
      <c r="F108" s="463" t="s">
        <v>394</v>
      </c>
      <c r="G108" s="479"/>
    </row>
    <row r="109" spans="2:7" ht="38.25" customHeight="1">
      <c r="B109" s="478" t="s">
        <v>552</v>
      </c>
      <c r="C109" s="478" t="s">
        <v>553</v>
      </c>
      <c r="D109" s="478" t="s">
        <v>360</v>
      </c>
      <c r="E109" s="478" t="s">
        <v>357</v>
      </c>
      <c r="F109" s="463" t="s">
        <v>394</v>
      </c>
      <c r="G109" s="479"/>
    </row>
    <row r="110" spans="2:7" ht="38.25" customHeight="1">
      <c r="B110" s="478" t="s">
        <v>502</v>
      </c>
      <c r="C110" s="478" t="s">
        <v>399</v>
      </c>
      <c r="D110" s="478" t="s">
        <v>419</v>
      </c>
      <c r="E110" s="478" t="s">
        <v>496</v>
      </c>
      <c r="F110" s="463" t="s">
        <v>394</v>
      </c>
      <c r="G110" s="479"/>
    </row>
    <row r="111" spans="2:7" ht="38.25" customHeight="1">
      <c r="B111" s="478" t="s">
        <v>514</v>
      </c>
      <c r="C111" s="478" t="s">
        <v>439</v>
      </c>
      <c r="D111" s="478" t="s">
        <v>419</v>
      </c>
      <c r="E111" s="478" t="s">
        <v>554</v>
      </c>
      <c r="F111" s="463" t="s">
        <v>394</v>
      </c>
      <c r="G111" s="479"/>
    </row>
    <row r="112" spans="2:7" ht="38.25" customHeight="1">
      <c r="B112" s="478" t="s">
        <v>514</v>
      </c>
      <c r="C112" s="478" t="s">
        <v>423</v>
      </c>
      <c r="D112" s="478" t="s">
        <v>419</v>
      </c>
      <c r="E112" s="478" t="s">
        <v>555</v>
      </c>
      <c r="F112" s="463" t="s">
        <v>394</v>
      </c>
      <c r="G112" s="479"/>
    </row>
    <row r="113" spans="2:7" ht="38.25" customHeight="1">
      <c r="B113" s="478" t="s">
        <v>514</v>
      </c>
      <c r="C113" s="478" t="s">
        <v>439</v>
      </c>
      <c r="D113" s="478" t="s">
        <v>419</v>
      </c>
      <c r="E113" s="478" t="s">
        <v>556</v>
      </c>
      <c r="F113" s="463" t="s">
        <v>394</v>
      </c>
      <c r="G113" s="479"/>
    </row>
    <row r="114" spans="2:7" ht="38.25" customHeight="1">
      <c r="B114" s="478" t="s">
        <v>464</v>
      </c>
      <c r="C114" s="478" t="s">
        <v>557</v>
      </c>
      <c r="D114" s="478" t="s">
        <v>419</v>
      </c>
      <c r="E114" s="478" t="s">
        <v>558</v>
      </c>
      <c r="F114" s="463" t="s">
        <v>394</v>
      </c>
      <c r="G114" s="479"/>
    </row>
    <row r="115" spans="2:7" ht="38.25" customHeight="1">
      <c r="B115" s="478" t="s">
        <v>559</v>
      </c>
      <c r="C115" s="478" t="s">
        <v>436</v>
      </c>
      <c r="D115" s="478" t="s">
        <v>419</v>
      </c>
      <c r="E115" s="478" t="s">
        <v>560</v>
      </c>
      <c r="F115" s="463" t="s">
        <v>394</v>
      </c>
      <c r="G115" s="479"/>
    </row>
    <row r="116" spans="2:7" ht="38.25" customHeight="1">
      <c r="B116" s="478" t="s">
        <v>497</v>
      </c>
      <c r="C116" s="478" t="s">
        <v>561</v>
      </c>
      <c r="D116" s="478" t="s">
        <v>469</v>
      </c>
      <c r="E116" s="478" t="s">
        <v>562</v>
      </c>
      <c r="F116" s="463" t="s">
        <v>394</v>
      </c>
      <c r="G116" s="479"/>
    </row>
    <row r="117" spans="2:7" ht="38.25" customHeight="1">
      <c r="B117" s="478" t="s">
        <v>422</v>
      </c>
      <c r="C117" s="478" t="s">
        <v>563</v>
      </c>
      <c r="D117" s="478" t="s">
        <v>419</v>
      </c>
      <c r="E117" s="478" t="s">
        <v>564</v>
      </c>
      <c r="F117" s="479"/>
      <c r="G117" s="463" t="s">
        <v>394</v>
      </c>
    </row>
    <row r="118" spans="2:7" ht="38.25" customHeight="1">
      <c r="B118" s="478" t="s">
        <v>422</v>
      </c>
      <c r="C118" s="478" t="s">
        <v>439</v>
      </c>
      <c r="D118" s="478" t="s">
        <v>419</v>
      </c>
      <c r="E118" s="478" t="s">
        <v>565</v>
      </c>
      <c r="F118" s="479"/>
      <c r="G118" s="463" t="s">
        <v>394</v>
      </c>
    </row>
    <row r="119" spans="2:7" ht="38.25" customHeight="1">
      <c r="B119" s="478" t="s">
        <v>417</v>
      </c>
      <c r="C119" s="478" t="s">
        <v>566</v>
      </c>
      <c r="D119" s="478" t="s">
        <v>469</v>
      </c>
      <c r="E119" s="478" t="s">
        <v>567</v>
      </c>
      <c r="F119" s="463" t="s">
        <v>394</v>
      </c>
      <c r="G119" s="479"/>
    </row>
    <row r="120" spans="2:7" ht="38.25" customHeight="1">
      <c r="B120" s="478" t="s">
        <v>464</v>
      </c>
      <c r="C120" s="478" t="s">
        <v>557</v>
      </c>
      <c r="D120" s="478" t="s">
        <v>419</v>
      </c>
      <c r="E120" s="478" t="s">
        <v>454</v>
      </c>
      <c r="F120" s="463" t="s">
        <v>394</v>
      </c>
      <c r="G120" s="479"/>
    </row>
    <row r="121" spans="2:7" ht="38.25" customHeight="1">
      <c r="B121" s="478" t="s">
        <v>568</v>
      </c>
      <c r="C121" s="478" t="s">
        <v>569</v>
      </c>
      <c r="D121" s="478" t="s">
        <v>360</v>
      </c>
      <c r="E121" s="478" t="s">
        <v>570</v>
      </c>
      <c r="F121" s="463" t="s">
        <v>394</v>
      </c>
      <c r="G121" s="479"/>
    </row>
    <row r="122" spans="2:7" ht="38.25" customHeight="1">
      <c r="B122" s="478" t="s">
        <v>571</v>
      </c>
      <c r="C122" s="478" t="s">
        <v>436</v>
      </c>
      <c r="D122" s="478" t="s">
        <v>360</v>
      </c>
      <c r="E122" s="478" t="s">
        <v>572</v>
      </c>
      <c r="F122" s="479"/>
      <c r="G122" s="463" t="s">
        <v>394</v>
      </c>
    </row>
    <row r="123" spans="2:7" ht="38.25" customHeight="1">
      <c r="B123" s="478" t="s">
        <v>516</v>
      </c>
      <c r="C123" s="478" t="s">
        <v>439</v>
      </c>
      <c r="D123" s="478" t="s">
        <v>469</v>
      </c>
      <c r="E123" s="478" t="s">
        <v>573</v>
      </c>
      <c r="F123" s="479"/>
      <c r="G123" s="463" t="s">
        <v>394</v>
      </c>
    </row>
    <row r="124" spans="2:7" ht="38.25" customHeight="1">
      <c r="B124" s="478" t="s">
        <v>516</v>
      </c>
      <c r="C124" s="478" t="s">
        <v>439</v>
      </c>
      <c r="D124" s="478" t="s">
        <v>469</v>
      </c>
      <c r="E124" s="478" t="s">
        <v>574</v>
      </c>
      <c r="F124" s="479"/>
      <c r="G124" s="463" t="s">
        <v>394</v>
      </c>
    </row>
    <row r="125" spans="2:7" ht="38.25" customHeight="1">
      <c r="B125" s="478" t="s">
        <v>471</v>
      </c>
      <c r="C125" s="478" t="s">
        <v>472</v>
      </c>
      <c r="D125" s="478" t="s">
        <v>419</v>
      </c>
      <c r="E125" s="478" t="s">
        <v>575</v>
      </c>
      <c r="F125" s="463" t="s">
        <v>394</v>
      </c>
      <c r="G125" s="479"/>
    </row>
    <row r="126" spans="2:7" ht="38.25" customHeight="1">
      <c r="B126" s="478" t="s">
        <v>474</v>
      </c>
      <c r="C126" s="478" t="s">
        <v>421</v>
      </c>
      <c r="D126" s="478" t="s">
        <v>419</v>
      </c>
      <c r="E126" s="478" t="s">
        <v>475</v>
      </c>
      <c r="F126" s="463" t="s">
        <v>394</v>
      </c>
      <c r="G126" s="479"/>
    </row>
    <row r="127" spans="2:7" ht="38.25" customHeight="1">
      <c r="B127" s="478" t="s">
        <v>576</v>
      </c>
      <c r="C127" s="478" t="s">
        <v>431</v>
      </c>
      <c r="D127" s="478" t="s">
        <v>419</v>
      </c>
      <c r="E127" s="478" t="s">
        <v>577</v>
      </c>
      <c r="F127" s="477" t="s">
        <v>394</v>
      </c>
      <c r="G127" s="479"/>
    </row>
    <row r="128" spans="2:7" ht="38.25" customHeight="1">
      <c r="B128" s="478" t="s">
        <v>466</v>
      </c>
      <c r="C128" s="478" t="s">
        <v>431</v>
      </c>
      <c r="D128" s="478" t="s">
        <v>469</v>
      </c>
      <c r="E128" s="478" t="s">
        <v>578</v>
      </c>
      <c r="F128" s="479"/>
      <c r="G128" s="477" t="s">
        <v>394</v>
      </c>
    </row>
    <row r="129" spans="2:7" ht="38.25" customHeight="1">
      <c r="B129" s="478" t="s">
        <v>422</v>
      </c>
      <c r="C129" s="478" t="s">
        <v>423</v>
      </c>
      <c r="D129" s="478" t="s">
        <v>419</v>
      </c>
      <c r="E129" s="478" t="s">
        <v>579</v>
      </c>
      <c r="F129" s="477" t="s">
        <v>394</v>
      </c>
      <c r="G129" s="479"/>
    </row>
    <row r="130" spans="2:7" ht="38.25" customHeight="1">
      <c r="B130" s="478" t="s">
        <v>489</v>
      </c>
      <c r="C130" s="478" t="s">
        <v>580</v>
      </c>
      <c r="D130" s="478" t="s">
        <v>419</v>
      </c>
      <c r="E130" s="478" t="s">
        <v>475</v>
      </c>
      <c r="F130" s="477" t="s">
        <v>394</v>
      </c>
      <c r="G130" s="479"/>
    </row>
    <row r="131" spans="2:7" ht="38.25" customHeight="1">
      <c r="B131" s="478" t="s">
        <v>422</v>
      </c>
      <c r="C131" s="478" t="s">
        <v>423</v>
      </c>
      <c r="D131" s="478" t="s">
        <v>360</v>
      </c>
      <c r="E131" s="478" t="s">
        <v>454</v>
      </c>
      <c r="F131" s="477" t="s">
        <v>394</v>
      </c>
      <c r="G131" s="479"/>
    </row>
    <row r="132" spans="2:7" ht="38.25" customHeight="1">
      <c r="B132" s="478" t="s">
        <v>514</v>
      </c>
      <c r="C132" s="478" t="s">
        <v>541</v>
      </c>
      <c r="D132" s="478" t="s">
        <v>419</v>
      </c>
      <c r="E132" s="478" t="s">
        <v>475</v>
      </c>
      <c r="F132" s="477" t="s">
        <v>394</v>
      </c>
      <c r="G132" s="479"/>
    </row>
    <row r="133" spans="2:7" ht="38.25" customHeight="1">
      <c r="B133" s="478" t="s">
        <v>440</v>
      </c>
      <c r="C133" s="478" t="s">
        <v>441</v>
      </c>
      <c r="D133" s="478" t="s">
        <v>419</v>
      </c>
      <c r="E133" s="478" t="s">
        <v>581</v>
      </c>
      <c r="F133" s="477" t="s">
        <v>394</v>
      </c>
      <c r="G133" s="479"/>
    </row>
    <row r="134" spans="2:7" ht="38.25" customHeight="1">
      <c r="B134" s="478" t="s">
        <v>417</v>
      </c>
      <c r="C134" s="478" t="s">
        <v>582</v>
      </c>
      <c r="D134" s="478" t="s">
        <v>419</v>
      </c>
      <c r="E134" s="478" t="s">
        <v>583</v>
      </c>
      <c r="F134" s="477" t="s">
        <v>394</v>
      </c>
      <c r="G134" s="479"/>
    </row>
    <row r="135" spans="2:7" ht="38.25" customHeight="1">
      <c r="B135" s="478" t="s">
        <v>417</v>
      </c>
      <c r="C135" s="478" t="s">
        <v>584</v>
      </c>
      <c r="D135" s="478" t="s">
        <v>469</v>
      </c>
      <c r="E135" s="478" t="s">
        <v>420</v>
      </c>
      <c r="F135" s="477" t="s">
        <v>394</v>
      </c>
      <c r="G135" s="479"/>
    </row>
    <row r="136" spans="2:7" ht="38.25" customHeight="1">
      <c r="B136" s="478" t="s">
        <v>487</v>
      </c>
      <c r="C136" s="478" t="s">
        <v>399</v>
      </c>
      <c r="D136" s="478" t="s">
        <v>360</v>
      </c>
      <c r="E136" s="478" t="s">
        <v>496</v>
      </c>
      <c r="F136" s="477" t="s">
        <v>394</v>
      </c>
      <c r="G136" s="479"/>
    </row>
    <row r="137" spans="2:7" ht="38.25" customHeight="1">
      <c r="B137" s="478" t="s">
        <v>514</v>
      </c>
      <c r="C137" s="478" t="s">
        <v>491</v>
      </c>
      <c r="D137" s="478" t="s">
        <v>419</v>
      </c>
      <c r="E137" s="478" t="s">
        <v>585</v>
      </c>
      <c r="F137" s="477" t="s">
        <v>394</v>
      </c>
      <c r="G137" s="479"/>
    </row>
    <row r="138" spans="2:7" ht="38.25" customHeight="1">
      <c r="B138" s="478" t="s">
        <v>417</v>
      </c>
      <c r="C138" s="478" t="s">
        <v>586</v>
      </c>
      <c r="D138" s="478" t="s">
        <v>419</v>
      </c>
      <c r="E138" s="478" t="s">
        <v>420</v>
      </c>
      <c r="F138" s="477" t="s">
        <v>394</v>
      </c>
      <c r="G138" s="479"/>
    </row>
    <row r="139" spans="2:7" ht="38.25" customHeight="1">
      <c r="B139" s="478" t="s">
        <v>507</v>
      </c>
      <c r="C139" s="478" t="s">
        <v>525</v>
      </c>
      <c r="D139" s="478" t="s">
        <v>360</v>
      </c>
      <c r="E139" s="478" t="s">
        <v>434</v>
      </c>
      <c r="F139" s="477" t="s">
        <v>394</v>
      </c>
      <c r="G139" s="479"/>
    </row>
    <row r="140" spans="2:7" ht="38.25" customHeight="1">
      <c r="B140" s="478" t="s">
        <v>507</v>
      </c>
      <c r="C140" s="478" t="s">
        <v>525</v>
      </c>
      <c r="D140" s="478" t="s">
        <v>360</v>
      </c>
      <c r="E140" s="478" t="s">
        <v>434</v>
      </c>
      <c r="F140" s="477" t="s">
        <v>394</v>
      </c>
      <c r="G140" s="479"/>
    </row>
    <row r="141" spans="2:7" ht="38.25" customHeight="1">
      <c r="B141" s="478" t="s">
        <v>481</v>
      </c>
      <c r="C141" s="478" t="s">
        <v>482</v>
      </c>
      <c r="D141" s="478" t="s">
        <v>419</v>
      </c>
      <c r="E141" s="478" t="s">
        <v>587</v>
      </c>
      <c r="F141" s="477" t="s">
        <v>394</v>
      </c>
      <c r="G141" s="479"/>
    </row>
    <row r="142" spans="2:7" ht="38.25" customHeight="1">
      <c r="B142" s="478" t="s">
        <v>455</v>
      </c>
      <c r="C142" s="478" t="s">
        <v>444</v>
      </c>
      <c r="D142" s="478" t="s">
        <v>469</v>
      </c>
      <c r="E142" s="478" t="s">
        <v>588</v>
      </c>
      <c r="F142" s="477" t="s">
        <v>394</v>
      </c>
      <c r="G142" s="479"/>
    </row>
    <row r="143" spans="2:7" ht="38.25" customHeight="1">
      <c r="B143" s="478" t="s">
        <v>487</v>
      </c>
      <c r="C143" s="478" t="s">
        <v>399</v>
      </c>
      <c r="D143" s="478" t="s">
        <v>360</v>
      </c>
      <c r="E143" s="478" t="s">
        <v>589</v>
      </c>
      <c r="F143" s="477" t="s">
        <v>394</v>
      </c>
      <c r="G143" s="479"/>
    </row>
    <row r="144" spans="2:7" ht="38.25" customHeight="1">
      <c r="B144" s="478" t="s">
        <v>455</v>
      </c>
      <c r="C144" s="478" t="s">
        <v>444</v>
      </c>
      <c r="D144" s="478" t="s">
        <v>469</v>
      </c>
      <c r="E144" s="478" t="s">
        <v>590</v>
      </c>
      <c r="F144" s="477" t="s">
        <v>394</v>
      </c>
      <c r="G144" s="479"/>
    </row>
    <row r="145" spans="2:7" ht="38.25" customHeight="1">
      <c r="B145" s="478" t="s">
        <v>438</v>
      </c>
      <c r="C145" s="478" t="s">
        <v>439</v>
      </c>
      <c r="D145" s="478" t="s">
        <v>419</v>
      </c>
      <c r="E145" s="478" t="s">
        <v>591</v>
      </c>
      <c r="F145" s="477" t="s">
        <v>394</v>
      </c>
      <c r="G145" s="479"/>
    </row>
    <row r="146" spans="2:7" ht="38.25" customHeight="1">
      <c r="B146" s="478" t="s">
        <v>417</v>
      </c>
      <c r="C146" s="478" t="s">
        <v>491</v>
      </c>
      <c r="D146" s="478" t="s">
        <v>419</v>
      </c>
      <c r="E146" s="478" t="s">
        <v>420</v>
      </c>
      <c r="F146" s="477" t="s">
        <v>394</v>
      </c>
      <c r="G146" s="479"/>
    </row>
    <row r="147" spans="2:7" ht="38.25" customHeight="1">
      <c r="B147" s="478" t="s">
        <v>455</v>
      </c>
      <c r="C147" s="478" t="s">
        <v>444</v>
      </c>
      <c r="D147" s="478" t="s">
        <v>469</v>
      </c>
      <c r="E147" s="478" t="s">
        <v>475</v>
      </c>
      <c r="F147" s="477" t="s">
        <v>394</v>
      </c>
      <c r="G147" s="479"/>
    </row>
    <row r="148" spans="2:7" ht="38.25" customHeight="1">
      <c r="B148" s="478" t="s">
        <v>552</v>
      </c>
      <c r="C148" s="478" t="s">
        <v>553</v>
      </c>
      <c r="D148" s="478" t="s">
        <v>469</v>
      </c>
      <c r="E148" s="478" t="s">
        <v>357</v>
      </c>
      <c r="F148" s="477" t="s">
        <v>394</v>
      </c>
      <c r="G148" s="479"/>
    </row>
    <row r="149" spans="2:7" ht="38.25" customHeight="1">
      <c r="B149" s="478" t="s">
        <v>417</v>
      </c>
      <c r="C149" s="478" t="s">
        <v>421</v>
      </c>
      <c r="D149" s="478" t="s">
        <v>419</v>
      </c>
      <c r="E149" s="478" t="s">
        <v>420</v>
      </c>
      <c r="F149" s="477" t="s">
        <v>394</v>
      </c>
      <c r="G149" s="479"/>
    </row>
    <row r="150" spans="2:7" ht="38.25" customHeight="1">
      <c r="B150" s="478" t="s">
        <v>529</v>
      </c>
      <c r="C150" s="478" t="s">
        <v>472</v>
      </c>
      <c r="D150" s="478" t="s">
        <v>360</v>
      </c>
      <c r="E150" s="478" t="s">
        <v>587</v>
      </c>
      <c r="F150" s="477" t="s">
        <v>394</v>
      </c>
      <c r="G150" s="479"/>
    </row>
    <row r="151" spans="2:7" ht="38.25" customHeight="1">
      <c r="B151" s="478" t="s">
        <v>464</v>
      </c>
      <c r="C151" s="478" t="s">
        <v>569</v>
      </c>
      <c r="D151" s="478" t="s">
        <v>419</v>
      </c>
      <c r="E151" s="478" t="s">
        <v>558</v>
      </c>
      <c r="F151" s="477" t="s">
        <v>394</v>
      </c>
      <c r="G151" s="479"/>
    </row>
    <row r="152" spans="2:7" ht="38.25" customHeight="1">
      <c r="B152" s="478" t="s">
        <v>422</v>
      </c>
      <c r="C152" s="478" t="s">
        <v>423</v>
      </c>
      <c r="D152" s="478" t="s">
        <v>419</v>
      </c>
      <c r="E152" s="478" t="s">
        <v>511</v>
      </c>
      <c r="F152" s="477" t="s">
        <v>394</v>
      </c>
      <c r="G152" s="479"/>
    </row>
    <row r="153" spans="2:7" ht="38.25" customHeight="1">
      <c r="B153" s="478" t="s">
        <v>514</v>
      </c>
      <c r="C153" s="478" t="s">
        <v>546</v>
      </c>
      <c r="D153" s="478" t="s">
        <v>419</v>
      </c>
      <c r="E153" s="478" t="s">
        <v>420</v>
      </c>
      <c r="F153" s="477" t="s">
        <v>394</v>
      </c>
      <c r="G153" s="479"/>
    </row>
    <row r="154" spans="2:7" ht="38.25" customHeight="1">
      <c r="B154" s="478" t="s">
        <v>514</v>
      </c>
      <c r="C154" s="478" t="s">
        <v>592</v>
      </c>
      <c r="D154" s="478" t="s">
        <v>419</v>
      </c>
      <c r="E154" s="478" t="s">
        <v>420</v>
      </c>
      <c r="F154" s="477" t="s">
        <v>394</v>
      </c>
      <c r="G154" s="479"/>
    </row>
    <row r="155" spans="2:7" ht="38.25" customHeight="1">
      <c r="B155" s="478" t="s">
        <v>487</v>
      </c>
      <c r="C155" s="478" t="s">
        <v>593</v>
      </c>
      <c r="D155" s="478" t="s">
        <v>419</v>
      </c>
      <c r="E155" s="478" t="s">
        <v>594</v>
      </c>
      <c r="F155" s="477" t="s">
        <v>394</v>
      </c>
      <c r="G155" s="479"/>
    </row>
    <row r="156" spans="2:7" ht="38.25" customHeight="1">
      <c r="B156" s="478" t="s">
        <v>514</v>
      </c>
      <c r="C156" s="478" t="s">
        <v>423</v>
      </c>
      <c r="D156" s="478" t="s">
        <v>419</v>
      </c>
      <c r="E156" s="478" t="s">
        <v>356</v>
      </c>
      <c r="F156" s="477" t="s">
        <v>394</v>
      </c>
      <c r="G156" s="479"/>
    </row>
    <row r="157" spans="2:7" ht="38.25" customHeight="1">
      <c r="B157" s="478" t="s">
        <v>438</v>
      </c>
      <c r="C157" s="478" t="s">
        <v>595</v>
      </c>
      <c r="D157" s="478" t="s">
        <v>419</v>
      </c>
      <c r="E157" s="478" t="s">
        <v>521</v>
      </c>
      <c r="F157" s="477" t="s">
        <v>394</v>
      </c>
      <c r="G157" s="479"/>
    </row>
    <row r="158" spans="2:7" ht="38.25" customHeight="1">
      <c r="B158" s="478" t="s">
        <v>425</v>
      </c>
      <c r="C158" s="478" t="s">
        <v>596</v>
      </c>
      <c r="D158" s="478" t="s">
        <v>419</v>
      </c>
      <c r="E158" s="478" t="s">
        <v>521</v>
      </c>
      <c r="F158" s="477" t="s">
        <v>394</v>
      </c>
      <c r="G158" s="479"/>
    </row>
    <row r="159" spans="2:7" ht="38.25" customHeight="1">
      <c r="B159" s="478" t="s">
        <v>474</v>
      </c>
      <c r="C159" s="478" t="s">
        <v>597</v>
      </c>
      <c r="D159" s="478" t="s">
        <v>419</v>
      </c>
      <c r="E159" s="478" t="s">
        <v>598</v>
      </c>
      <c r="F159" s="477" t="s">
        <v>394</v>
      </c>
      <c r="G159" s="479"/>
    </row>
    <row r="160" spans="2:7" ht="38.25" customHeight="1">
      <c r="B160" s="478" t="s">
        <v>422</v>
      </c>
      <c r="C160" s="478" t="s">
        <v>423</v>
      </c>
      <c r="D160" s="478" t="s">
        <v>419</v>
      </c>
      <c r="E160" s="478" t="s">
        <v>599</v>
      </c>
      <c r="F160" s="477" t="s">
        <v>394</v>
      </c>
      <c r="G160" s="479"/>
    </row>
    <row r="161" spans="2:7" ht="38.25" customHeight="1">
      <c r="B161" s="478" t="s">
        <v>600</v>
      </c>
      <c r="C161" s="478" t="s">
        <v>538</v>
      </c>
      <c r="D161" s="478" t="s">
        <v>419</v>
      </c>
      <c r="E161" s="478" t="s">
        <v>475</v>
      </c>
      <c r="F161" s="477" t="s">
        <v>394</v>
      </c>
      <c r="G161" s="479"/>
    </row>
    <row r="162" spans="2:7" ht="38.25" customHeight="1">
      <c r="B162" s="478" t="s">
        <v>422</v>
      </c>
      <c r="C162" s="478" t="s">
        <v>436</v>
      </c>
      <c r="D162" s="478" t="s">
        <v>419</v>
      </c>
      <c r="E162" s="478" t="s">
        <v>601</v>
      </c>
      <c r="F162" s="477" t="s">
        <v>394</v>
      </c>
      <c r="G162" s="479"/>
    </row>
    <row r="163" spans="2:7" ht="38.25" customHeight="1">
      <c r="B163" s="478" t="s">
        <v>602</v>
      </c>
      <c r="C163" s="478" t="s">
        <v>439</v>
      </c>
      <c r="D163" s="478" t="s">
        <v>419</v>
      </c>
      <c r="E163" s="478" t="s">
        <v>603</v>
      </c>
      <c r="F163" s="477" t="s">
        <v>394</v>
      </c>
      <c r="G163" s="479"/>
    </row>
    <row r="164" spans="2:7" ht="38.25" customHeight="1">
      <c r="B164" s="478" t="s">
        <v>471</v>
      </c>
      <c r="C164" s="478" t="s">
        <v>472</v>
      </c>
      <c r="D164" s="478" t="s">
        <v>360</v>
      </c>
      <c r="E164" s="478" t="s">
        <v>604</v>
      </c>
      <c r="F164" s="477" t="s">
        <v>394</v>
      </c>
      <c r="G164" s="479"/>
    </row>
    <row r="165" spans="2:7" ht="38.25" customHeight="1">
      <c r="B165" s="478" t="s">
        <v>514</v>
      </c>
      <c r="C165" s="478" t="s">
        <v>582</v>
      </c>
      <c r="D165" s="478" t="s">
        <v>360</v>
      </c>
      <c r="E165" s="478" t="s">
        <v>605</v>
      </c>
      <c r="F165" s="477" t="s">
        <v>394</v>
      </c>
      <c r="G165" s="479"/>
    </row>
    <row r="166" spans="2:7" ht="38.25" customHeight="1">
      <c r="B166" s="478" t="s">
        <v>524</v>
      </c>
      <c r="C166" s="478" t="s">
        <v>431</v>
      </c>
      <c r="D166" s="478" t="s">
        <v>360</v>
      </c>
      <c r="E166" s="478" t="s">
        <v>432</v>
      </c>
      <c r="F166" s="477" t="s">
        <v>394</v>
      </c>
      <c r="G166" s="479"/>
    </row>
    <row r="167" spans="2:7" ht="38.25" customHeight="1">
      <c r="B167" s="478" t="s">
        <v>450</v>
      </c>
      <c r="C167" s="478" t="s">
        <v>522</v>
      </c>
      <c r="D167" s="478" t="s">
        <v>419</v>
      </c>
      <c r="E167" s="478" t="s">
        <v>606</v>
      </c>
      <c r="F167" s="477" t="s">
        <v>394</v>
      </c>
      <c r="G167" s="479"/>
    </row>
    <row r="168" spans="2:7" ht="38.25" customHeight="1">
      <c r="B168" s="478" t="s">
        <v>607</v>
      </c>
      <c r="C168" s="478" t="s">
        <v>482</v>
      </c>
      <c r="D168" s="478" t="s">
        <v>360</v>
      </c>
      <c r="E168" s="478" t="s">
        <v>608</v>
      </c>
      <c r="F168" s="477" t="s">
        <v>394</v>
      </c>
      <c r="G168" s="479"/>
    </row>
    <row r="169" spans="2:7" ht="38.25" customHeight="1">
      <c r="B169" s="478" t="s">
        <v>464</v>
      </c>
      <c r="C169" s="478" t="s">
        <v>518</v>
      </c>
      <c r="D169" s="478" t="s">
        <v>360</v>
      </c>
      <c r="E169" s="478" t="s">
        <v>609</v>
      </c>
      <c r="F169" s="477" t="s">
        <v>394</v>
      </c>
      <c r="G169" s="479"/>
    </row>
    <row r="170" spans="2:7" ht="38.25" customHeight="1">
      <c r="B170" s="478" t="s">
        <v>514</v>
      </c>
      <c r="C170" s="478" t="s">
        <v>439</v>
      </c>
      <c r="D170" s="478" t="s">
        <v>360</v>
      </c>
      <c r="E170" s="478" t="s">
        <v>604</v>
      </c>
      <c r="F170" s="477" t="s">
        <v>394</v>
      </c>
      <c r="G170" s="479"/>
    </row>
    <row r="171" spans="2:7" ht="38.25" customHeight="1">
      <c r="B171" s="478" t="s">
        <v>524</v>
      </c>
      <c r="C171" s="478" t="s">
        <v>431</v>
      </c>
      <c r="D171" s="478" t="s">
        <v>360</v>
      </c>
      <c r="E171" s="478" t="s">
        <v>432</v>
      </c>
      <c r="F171" s="477" t="s">
        <v>394</v>
      </c>
      <c r="G171" s="479"/>
    </row>
    <row r="172" spans="2:7" ht="38.25" customHeight="1">
      <c r="B172" s="478" t="s">
        <v>478</v>
      </c>
      <c r="C172" s="478" t="s">
        <v>472</v>
      </c>
      <c r="D172" s="478" t="s">
        <v>360</v>
      </c>
      <c r="E172" s="478" t="s">
        <v>358</v>
      </c>
      <c r="F172" s="477" t="s">
        <v>394</v>
      </c>
      <c r="G172" s="479"/>
    </row>
    <row r="173" spans="2:7" ht="38.25" customHeight="1">
      <c r="B173" s="478" t="s">
        <v>610</v>
      </c>
      <c r="C173" s="478" t="s">
        <v>541</v>
      </c>
      <c r="D173" s="478" t="s">
        <v>360</v>
      </c>
      <c r="E173" s="478" t="s">
        <v>611</v>
      </c>
      <c r="F173" s="477" t="s">
        <v>394</v>
      </c>
      <c r="G173" s="479"/>
    </row>
    <row r="174" spans="2:7" ht="38.25" customHeight="1">
      <c r="B174" s="478" t="s">
        <v>425</v>
      </c>
      <c r="C174" s="478" t="s">
        <v>569</v>
      </c>
      <c r="D174" s="478" t="s">
        <v>419</v>
      </c>
      <c r="E174" s="478" t="s">
        <v>434</v>
      </c>
      <c r="F174" s="477" t="s">
        <v>394</v>
      </c>
      <c r="G174" s="479"/>
    </row>
    <row r="175" spans="2:7" ht="38.25" customHeight="1">
      <c r="B175" s="478" t="s">
        <v>417</v>
      </c>
      <c r="C175" s="478" t="s">
        <v>586</v>
      </c>
      <c r="D175" s="478" t="s">
        <v>419</v>
      </c>
      <c r="E175" s="478" t="s">
        <v>420</v>
      </c>
      <c r="F175" s="477" t="s">
        <v>394</v>
      </c>
      <c r="G175" s="479"/>
    </row>
    <row r="176" spans="2:7" ht="38.25" customHeight="1">
      <c r="B176" s="478" t="s">
        <v>422</v>
      </c>
      <c r="C176" s="478" t="s">
        <v>439</v>
      </c>
      <c r="D176" s="478" t="s">
        <v>360</v>
      </c>
      <c r="E176" s="478" t="s">
        <v>612</v>
      </c>
      <c r="F176" s="477" t="s">
        <v>394</v>
      </c>
      <c r="G176" s="479"/>
    </row>
    <row r="177" spans="2:7" ht="38.25" customHeight="1">
      <c r="B177" s="478" t="s">
        <v>417</v>
      </c>
      <c r="C177" s="478" t="s">
        <v>407</v>
      </c>
      <c r="D177" s="478" t="s">
        <v>360</v>
      </c>
      <c r="E177" s="478" t="s">
        <v>613</v>
      </c>
      <c r="F177" s="477" t="s">
        <v>394</v>
      </c>
      <c r="G177" s="479"/>
    </row>
    <row r="178" spans="2:7" ht="38.25" customHeight="1">
      <c r="B178" s="478" t="s">
        <v>438</v>
      </c>
      <c r="C178" s="478" t="s">
        <v>500</v>
      </c>
      <c r="D178" s="478" t="s">
        <v>419</v>
      </c>
      <c r="E178" s="478" t="s">
        <v>591</v>
      </c>
      <c r="F178" s="477" t="s">
        <v>394</v>
      </c>
      <c r="G178" s="479"/>
    </row>
    <row r="179" spans="2:7" ht="38.25" customHeight="1">
      <c r="B179" s="478" t="s">
        <v>514</v>
      </c>
      <c r="C179" s="478" t="s">
        <v>431</v>
      </c>
      <c r="D179" s="478" t="s">
        <v>419</v>
      </c>
      <c r="E179" s="478" t="s">
        <v>614</v>
      </c>
      <c r="F179" s="477" t="s">
        <v>394</v>
      </c>
      <c r="G179" s="479"/>
    </row>
    <row r="180" spans="2:7" ht="38.25" customHeight="1">
      <c r="B180" s="478" t="s">
        <v>514</v>
      </c>
      <c r="C180" s="478" t="s">
        <v>439</v>
      </c>
      <c r="D180" s="478" t="s">
        <v>360</v>
      </c>
      <c r="E180" s="478" t="s">
        <v>615</v>
      </c>
      <c r="F180" s="477" t="s">
        <v>394</v>
      </c>
      <c r="G180" s="479"/>
    </row>
    <row r="181" spans="2:7" ht="38.25" customHeight="1">
      <c r="B181" s="478" t="s">
        <v>417</v>
      </c>
      <c r="C181" s="478" t="s">
        <v>597</v>
      </c>
      <c r="D181" s="478" t="s">
        <v>419</v>
      </c>
      <c r="E181" s="478" t="s">
        <v>420</v>
      </c>
      <c r="F181" s="477" t="s">
        <v>394</v>
      </c>
      <c r="G181" s="479"/>
    </row>
    <row r="182" spans="2:7" ht="38.25" customHeight="1">
      <c r="B182" s="478" t="s">
        <v>471</v>
      </c>
      <c r="C182" s="478" t="s">
        <v>472</v>
      </c>
      <c r="D182" s="478" t="s">
        <v>360</v>
      </c>
      <c r="E182" s="478" t="s">
        <v>616</v>
      </c>
      <c r="F182" s="477" t="s">
        <v>394</v>
      </c>
      <c r="G182" s="479"/>
    </row>
    <row r="183" spans="2:7" ht="38.25" customHeight="1">
      <c r="B183" s="478" t="s">
        <v>529</v>
      </c>
      <c r="C183" s="478" t="s">
        <v>472</v>
      </c>
      <c r="D183" s="478" t="s">
        <v>360</v>
      </c>
      <c r="E183" s="478" t="s">
        <v>601</v>
      </c>
      <c r="F183" s="477" t="s">
        <v>394</v>
      </c>
      <c r="G183" s="479"/>
    </row>
    <row r="184" spans="2:7" ht="38.25" customHeight="1">
      <c r="B184" s="478" t="s">
        <v>450</v>
      </c>
      <c r="C184" s="478" t="s">
        <v>447</v>
      </c>
      <c r="D184" s="478" t="s">
        <v>360</v>
      </c>
      <c r="E184" s="478" t="s">
        <v>617</v>
      </c>
      <c r="F184" s="477" t="s">
        <v>394</v>
      </c>
      <c r="G184" s="479"/>
    </row>
    <row r="185" spans="2:7" ht="38.25" customHeight="1">
      <c r="B185" s="478" t="s">
        <v>457</v>
      </c>
      <c r="C185" s="478" t="s">
        <v>447</v>
      </c>
      <c r="D185" s="478" t="s">
        <v>360</v>
      </c>
      <c r="E185" s="478" t="s">
        <v>550</v>
      </c>
      <c r="F185" s="477" t="s">
        <v>394</v>
      </c>
      <c r="G185" s="479"/>
    </row>
    <row r="186" spans="2:7" ht="38.25" customHeight="1">
      <c r="B186" s="478" t="s">
        <v>618</v>
      </c>
      <c r="C186" s="478" t="s">
        <v>619</v>
      </c>
      <c r="D186" s="478" t="s">
        <v>419</v>
      </c>
      <c r="E186" s="478" t="s">
        <v>589</v>
      </c>
      <c r="F186" s="477" t="s">
        <v>394</v>
      </c>
      <c r="G186" s="479"/>
    </row>
    <row r="187" spans="2:7" ht="38.25" customHeight="1">
      <c r="B187" s="478" t="s">
        <v>422</v>
      </c>
      <c r="C187" s="478" t="s">
        <v>431</v>
      </c>
      <c r="D187" s="478" t="s">
        <v>419</v>
      </c>
      <c r="E187" s="478" t="s">
        <v>420</v>
      </c>
      <c r="F187" s="477" t="s">
        <v>394</v>
      </c>
      <c r="G187" s="479"/>
    </row>
    <row r="188" spans="2:7" ht="38.25" customHeight="1">
      <c r="B188" s="478" t="s">
        <v>620</v>
      </c>
      <c r="C188" s="478" t="s">
        <v>431</v>
      </c>
      <c r="D188" s="478" t="s">
        <v>360</v>
      </c>
      <c r="E188" s="478" t="s">
        <v>621</v>
      </c>
      <c r="F188" s="477" t="s">
        <v>394</v>
      </c>
      <c r="G188" s="479"/>
    </row>
    <row r="189" spans="2:7" ht="38.25" customHeight="1">
      <c r="B189" s="478" t="s">
        <v>622</v>
      </c>
      <c r="C189" s="478" t="s">
        <v>431</v>
      </c>
      <c r="D189" s="478" t="s">
        <v>360</v>
      </c>
      <c r="E189" s="478" t="s">
        <v>623</v>
      </c>
      <c r="F189" s="477" t="s">
        <v>394</v>
      </c>
      <c r="G189" s="479"/>
    </row>
    <row r="190" spans="2:7" ht="38.25" customHeight="1">
      <c r="B190" s="478" t="s">
        <v>440</v>
      </c>
      <c r="C190" s="478" t="s">
        <v>441</v>
      </c>
      <c r="D190" s="478" t="s">
        <v>419</v>
      </c>
      <c r="E190" s="478" t="s">
        <v>581</v>
      </c>
      <c r="F190" s="477" t="s">
        <v>394</v>
      </c>
      <c r="G190" s="479"/>
    </row>
    <row r="191" spans="2:7" ht="38.25" customHeight="1">
      <c r="B191" s="478" t="s">
        <v>417</v>
      </c>
      <c r="C191" s="478" t="s">
        <v>407</v>
      </c>
      <c r="D191" s="478" t="s">
        <v>419</v>
      </c>
      <c r="E191" s="478" t="s">
        <v>533</v>
      </c>
      <c r="F191" s="477" t="s">
        <v>394</v>
      </c>
      <c r="G191" s="479"/>
    </row>
    <row r="192" spans="2:7" ht="38.25" customHeight="1">
      <c r="B192" s="478" t="s">
        <v>489</v>
      </c>
      <c r="C192" s="478" t="s">
        <v>580</v>
      </c>
      <c r="D192" s="478" t="s">
        <v>419</v>
      </c>
      <c r="E192" s="478" t="s">
        <v>475</v>
      </c>
      <c r="F192" s="477" t="s">
        <v>394</v>
      </c>
      <c r="G192" s="479"/>
    </row>
    <row r="193" spans="2:7" ht="38.25" customHeight="1">
      <c r="B193" s="478" t="s">
        <v>481</v>
      </c>
      <c r="C193" s="478" t="s">
        <v>597</v>
      </c>
      <c r="D193" s="478" t="s">
        <v>360</v>
      </c>
      <c r="E193" s="478" t="s">
        <v>617</v>
      </c>
      <c r="F193" s="477" t="s">
        <v>394</v>
      </c>
      <c r="G193" s="479"/>
    </row>
    <row r="194" spans="2:7" ht="38.25" customHeight="1">
      <c r="B194" s="478" t="s">
        <v>514</v>
      </c>
      <c r="C194" s="478" t="s">
        <v>436</v>
      </c>
      <c r="D194" s="478" t="s">
        <v>360</v>
      </c>
      <c r="E194" s="478" t="s">
        <v>558</v>
      </c>
      <c r="F194" s="477" t="s">
        <v>394</v>
      </c>
      <c r="G194" s="479"/>
    </row>
    <row r="195" spans="2:7" ht="38.25" customHeight="1">
      <c r="B195" s="478" t="s">
        <v>417</v>
      </c>
      <c r="C195" s="478" t="s">
        <v>407</v>
      </c>
      <c r="D195" s="478" t="s">
        <v>419</v>
      </c>
      <c r="E195" s="478" t="s">
        <v>624</v>
      </c>
      <c r="F195" s="477" t="s">
        <v>394</v>
      </c>
      <c r="G195" s="479"/>
    </row>
    <row r="196" spans="2:7" ht="38.25" customHeight="1">
      <c r="B196" s="478" t="s">
        <v>540</v>
      </c>
      <c r="C196" s="478" t="s">
        <v>541</v>
      </c>
      <c r="D196" s="478" t="s">
        <v>419</v>
      </c>
      <c r="E196" s="478" t="s">
        <v>475</v>
      </c>
      <c r="F196" s="477" t="s">
        <v>394</v>
      </c>
      <c r="G196" s="479"/>
    </row>
    <row r="197" spans="2:7" ht="38.25" customHeight="1">
      <c r="B197" s="478" t="s">
        <v>471</v>
      </c>
      <c r="C197" s="478" t="s">
        <v>472</v>
      </c>
      <c r="D197" s="478" t="s">
        <v>360</v>
      </c>
      <c r="E197" s="478" t="s">
        <v>537</v>
      </c>
      <c r="F197" s="477" t="s">
        <v>394</v>
      </c>
      <c r="G197" s="479"/>
    </row>
    <row r="198" spans="2:7" ht="38.25" customHeight="1">
      <c r="B198" s="478" t="s">
        <v>625</v>
      </c>
      <c r="C198" s="478" t="s">
        <v>549</v>
      </c>
      <c r="D198" s="478" t="s">
        <v>419</v>
      </c>
      <c r="E198" s="478" t="s">
        <v>611</v>
      </c>
      <c r="F198" s="477" t="s">
        <v>394</v>
      </c>
      <c r="G198" s="479"/>
    </row>
    <row r="199" spans="2:7" ht="38.25" customHeight="1">
      <c r="B199" s="478" t="s">
        <v>626</v>
      </c>
      <c r="C199" s="478" t="s">
        <v>500</v>
      </c>
      <c r="D199" s="478" t="s">
        <v>360</v>
      </c>
      <c r="E199" s="478" t="s">
        <v>511</v>
      </c>
      <c r="F199" s="477" t="s">
        <v>394</v>
      </c>
      <c r="G199" s="479"/>
    </row>
    <row r="200" spans="2:7" ht="38.25" customHeight="1">
      <c r="B200" s="478" t="s">
        <v>627</v>
      </c>
      <c r="C200" s="478" t="s">
        <v>549</v>
      </c>
      <c r="D200" s="478" t="s">
        <v>419</v>
      </c>
      <c r="E200" s="478" t="s">
        <v>437</v>
      </c>
      <c r="F200" s="477" t="s">
        <v>394</v>
      </c>
      <c r="G200" s="479"/>
    </row>
    <row r="201" spans="2:7" ht="38.25" customHeight="1">
      <c r="B201" s="478" t="s">
        <v>450</v>
      </c>
      <c r="C201" s="478" t="s">
        <v>522</v>
      </c>
      <c r="D201" s="478" t="s">
        <v>360</v>
      </c>
      <c r="E201" s="478" t="s">
        <v>628</v>
      </c>
      <c r="F201" s="477" t="s">
        <v>394</v>
      </c>
      <c r="G201" s="479"/>
    </row>
    <row r="202" spans="2:7" ht="38.25" customHeight="1">
      <c r="B202" s="478" t="s">
        <v>417</v>
      </c>
      <c r="C202" s="478" t="s">
        <v>582</v>
      </c>
      <c r="D202" s="478" t="s">
        <v>360</v>
      </c>
      <c r="E202" s="478" t="s">
        <v>629</v>
      </c>
      <c r="F202" s="477" t="s">
        <v>394</v>
      </c>
      <c r="G202" s="479"/>
    </row>
    <row r="203" spans="2:7" ht="38.25" customHeight="1">
      <c r="B203" s="478" t="s">
        <v>630</v>
      </c>
      <c r="C203" s="478" t="s">
        <v>631</v>
      </c>
      <c r="D203" s="478" t="s">
        <v>360</v>
      </c>
      <c r="E203" s="478" t="s">
        <v>632</v>
      </c>
      <c r="F203" s="477" t="s">
        <v>394</v>
      </c>
      <c r="G203" s="479"/>
    </row>
    <row r="204" spans="2:7" ht="38.25" customHeight="1">
      <c r="B204" s="478" t="s">
        <v>524</v>
      </c>
      <c r="C204" s="478" t="s">
        <v>431</v>
      </c>
      <c r="D204" s="478" t="s">
        <v>419</v>
      </c>
      <c r="E204" s="478" t="s">
        <v>633</v>
      </c>
      <c r="F204" s="477" t="s">
        <v>394</v>
      </c>
      <c r="G204" s="479"/>
    </row>
    <row r="205" spans="2:7" ht="38.25" customHeight="1">
      <c r="B205" s="478" t="s">
        <v>422</v>
      </c>
      <c r="C205" s="478" t="s">
        <v>407</v>
      </c>
      <c r="D205" s="478" t="s">
        <v>360</v>
      </c>
      <c r="E205" s="478" t="s">
        <v>634</v>
      </c>
      <c r="F205" s="477" t="s">
        <v>394</v>
      </c>
      <c r="G205" s="479"/>
    </row>
    <row r="206" spans="2:7" ht="20.25" customHeight="1">
      <c r="B206" s="121"/>
      <c r="C206" s="121"/>
      <c r="D206" s="121"/>
      <c r="E206" s="446"/>
      <c r="F206" s="121"/>
      <c r="G206" s="329"/>
    </row>
    <row r="207" spans="2:7" ht="20.25" customHeight="1">
      <c r="B207" s="119"/>
      <c r="C207" s="119"/>
      <c r="D207" s="119"/>
      <c r="E207" s="120" t="s">
        <v>15</v>
      </c>
      <c r="F207" s="121">
        <f>COUNTA(F14:F206)</f>
        <v>180</v>
      </c>
      <c r="G207" s="329">
        <f>COUNTA(G14:G206)</f>
        <v>12</v>
      </c>
    </row>
  </sheetData>
  <sheetProtection/>
  <mergeCells count="1">
    <mergeCell ref="F6:G6"/>
  </mergeCells>
  <printOptions horizontalCentered="1"/>
  <pageMargins left="0.7874015748031497" right="0.7874015748031497" top="0.984251968503937" bottom="0.984251968503937" header="0.3937007874015748" footer="0.3937007874015748"/>
  <pageSetup firstPageNumber="6" useFirstPageNumber="1" fitToHeight="0" fitToWidth="1" horizontalDpi="600" verticalDpi="600" orientation="portrait" scale="69" r:id="rId2"/>
  <headerFooter alignWithMargins="0">
    <oddFooter>&amp;C&amp;12&amp;P</oddFooter>
  </headerFooter>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B2:H27"/>
  <sheetViews>
    <sheetView showGridLines="0" view="pageLayout" zoomScale="75" zoomScaleNormal="90" zoomScaleSheetLayoutView="115" zoomScalePageLayoutView="75" workbookViewId="0" topLeftCell="A9">
      <selection activeCell="A24" sqref="A24:IV32"/>
    </sheetView>
  </sheetViews>
  <sheetFormatPr defaultColWidth="11.421875" defaultRowHeight="12.75"/>
  <cols>
    <col min="1" max="1" width="6.421875" style="69" customWidth="1"/>
    <col min="2" max="2" width="28.140625" style="69" customWidth="1"/>
    <col min="3" max="3" width="40.140625" style="69" customWidth="1"/>
    <col min="4" max="4" width="11.8515625" style="69" customWidth="1"/>
    <col min="5" max="5" width="20.57421875" style="69" customWidth="1"/>
    <col min="6" max="6" width="17.00390625" style="69" customWidth="1"/>
    <col min="7" max="16384" width="11.421875" style="69" customWidth="1"/>
  </cols>
  <sheetData>
    <row r="2" spans="2:6" s="366" customFormat="1" ht="19.5">
      <c r="B2" s="372" t="s">
        <v>22</v>
      </c>
      <c r="C2" s="371"/>
      <c r="D2" s="371"/>
      <c r="E2" s="371"/>
      <c r="F2" s="371"/>
    </row>
    <row r="3" spans="2:6" ht="15.75" customHeight="1">
      <c r="B3" s="112"/>
      <c r="E3" s="505"/>
      <c r="F3" s="506"/>
    </row>
    <row r="4" spans="2:6" ht="24.75" customHeight="1">
      <c r="B4" s="71" t="s">
        <v>50</v>
      </c>
      <c r="C4" s="73"/>
      <c r="D4" s="73"/>
      <c r="E4" s="73"/>
      <c r="F4" s="68"/>
    </row>
    <row r="5" spans="2:6" ht="23.25" customHeight="1">
      <c r="B5" s="71" t="s">
        <v>57</v>
      </c>
      <c r="C5" s="73"/>
      <c r="D5" s="73"/>
      <c r="E5" s="73"/>
      <c r="F5" s="68"/>
    </row>
    <row r="6" spans="2:6" ht="23.25" customHeight="1">
      <c r="B6" s="71" t="s">
        <v>58</v>
      </c>
      <c r="C6" s="73"/>
      <c r="D6" s="73"/>
      <c r="E6" s="73"/>
      <c r="F6" s="68"/>
    </row>
    <row r="7" spans="2:6" s="361" customFormat="1" ht="23.25" customHeight="1">
      <c r="B7" s="447" t="s">
        <v>362</v>
      </c>
      <c r="C7" s="448"/>
      <c r="D7" s="448"/>
      <c r="E7" s="448"/>
      <c r="F7" s="448" t="s">
        <v>743</v>
      </c>
    </row>
    <row r="8" s="361" customFormat="1" ht="6.75" customHeight="1"/>
    <row r="9" spans="2:6" s="361" customFormat="1" ht="23.25" customHeight="1">
      <c r="B9" s="362" t="s">
        <v>402</v>
      </c>
      <c r="C9" s="369"/>
      <c r="D9" s="358"/>
      <c r="E9" s="358"/>
      <c r="F9" s="370"/>
    </row>
    <row r="10" spans="2:6" ht="6" customHeight="1">
      <c r="B10" s="74"/>
      <c r="C10" s="74"/>
      <c r="D10" s="74"/>
      <c r="E10" s="74"/>
      <c r="F10" s="74"/>
    </row>
    <row r="11" spans="2:6" ht="12.75">
      <c r="B11" s="74"/>
      <c r="C11" s="74"/>
      <c r="D11" s="74"/>
      <c r="E11" s="74"/>
      <c r="F11" s="74"/>
    </row>
    <row r="12" spans="2:6" ht="26.25" customHeight="1">
      <c r="B12" s="122" t="s">
        <v>53</v>
      </c>
      <c r="C12" s="122" t="s">
        <v>59</v>
      </c>
      <c r="D12" s="122" t="s">
        <v>55</v>
      </c>
      <c r="E12" s="122" t="s">
        <v>60</v>
      </c>
      <c r="F12" s="123" t="s">
        <v>61</v>
      </c>
    </row>
    <row r="13" spans="2:8" ht="55.5" customHeight="1">
      <c r="B13" s="464"/>
      <c r="C13" s="465"/>
      <c r="D13" s="464"/>
      <c r="E13" s="465"/>
      <c r="F13" s="466"/>
      <c r="H13" s="204"/>
    </row>
    <row r="14" spans="2:8" ht="55.5" customHeight="1">
      <c r="B14" s="507" t="s">
        <v>635</v>
      </c>
      <c r="C14" s="508"/>
      <c r="D14" s="508"/>
      <c r="E14" s="508"/>
      <c r="F14" s="509"/>
      <c r="H14" s="204"/>
    </row>
    <row r="15" spans="2:8" ht="55.5" customHeight="1">
      <c r="B15" s="510"/>
      <c r="C15" s="511"/>
      <c r="D15" s="511"/>
      <c r="E15" s="511"/>
      <c r="F15" s="512"/>
      <c r="H15" s="204"/>
    </row>
    <row r="16" spans="2:8" ht="55.5" customHeight="1">
      <c r="B16" s="338"/>
      <c r="C16" s="339"/>
      <c r="D16" s="338"/>
      <c r="E16" s="339"/>
      <c r="F16" s="296"/>
      <c r="H16" s="204"/>
    </row>
    <row r="17" spans="2:6" ht="55.5" customHeight="1">
      <c r="B17" s="338"/>
      <c r="C17" s="339"/>
      <c r="D17" s="340"/>
      <c r="E17" s="339"/>
      <c r="F17" s="296"/>
    </row>
    <row r="18" spans="2:6" ht="55.5" customHeight="1">
      <c r="B18" s="338"/>
      <c r="C18" s="339"/>
      <c r="D18" s="340"/>
      <c r="E18" s="339"/>
      <c r="F18" s="296"/>
    </row>
    <row r="19" spans="2:8" ht="55.5" customHeight="1">
      <c r="B19" s="310"/>
      <c r="C19" s="311"/>
      <c r="D19" s="310"/>
      <c r="E19" s="311"/>
      <c r="F19" s="312"/>
      <c r="H19" s="204"/>
    </row>
    <row r="20" spans="2:8" ht="55.5" customHeight="1">
      <c r="B20" s="310"/>
      <c r="C20" s="311"/>
      <c r="D20" s="310"/>
      <c r="E20" s="311"/>
      <c r="F20" s="312"/>
      <c r="H20" s="204"/>
    </row>
    <row r="21" spans="2:8" ht="55.5" customHeight="1">
      <c r="B21" s="310"/>
      <c r="C21" s="311"/>
      <c r="D21" s="310"/>
      <c r="E21" s="311"/>
      <c r="F21" s="313"/>
      <c r="H21" s="204"/>
    </row>
    <row r="24" ht="12.75" hidden="1"/>
    <row r="25" spans="2:3" ht="12.75" hidden="1">
      <c r="B25" s="69" t="s">
        <v>291</v>
      </c>
      <c r="C25" s="69">
        <v>0</v>
      </c>
    </row>
    <row r="26" ht="12.75" hidden="1"/>
    <row r="27" spans="2:3" ht="12.75" hidden="1">
      <c r="B27" s="69" t="s">
        <v>283</v>
      </c>
      <c r="C27" s="69">
        <f>COUNTA(C13:C21)</f>
        <v>0</v>
      </c>
    </row>
    <row r="28" ht="12.75" hidden="1"/>
    <row r="29" ht="12.75" hidden="1"/>
    <row r="30" ht="12.75" hidden="1"/>
    <row r="31" ht="12.75" hidden="1"/>
    <row r="32" ht="12.75" hidden="1"/>
  </sheetData>
  <sheetProtection/>
  <mergeCells count="2">
    <mergeCell ref="E3:F3"/>
    <mergeCell ref="B14:F15"/>
  </mergeCells>
  <printOptions horizontalCentered="1"/>
  <pageMargins left="0.7874015748031497" right="0.5905511811023623" top="0.984251968503937" bottom="0.7874015748031497" header="0.3937007874015748" footer="0.3937007874015748"/>
  <pageSetup fitToHeight="0" fitToWidth="1" horizontalDpi="600" verticalDpi="600" orientation="portrait" scale="63" r:id="rId2"/>
  <headerFooter alignWithMargins="0">
    <oddFooter>&amp;C&amp;12 17</oddFooter>
  </headerFooter>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2:I38"/>
  <sheetViews>
    <sheetView showGridLines="0" view="pageLayout" zoomScale="55" zoomScaleNormal="80" zoomScaleSheetLayoutView="85" zoomScalePageLayoutView="55" workbookViewId="0" topLeftCell="A8">
      <selection activeCell="C62" sqref="C62"/>
    </sheetView>
  </sheetViews>
  <sheetFormatPr defaultColWidth="11.421875" defaultRowHeight="12.75"/>
  <cols>
    <col min="1" max="1" width="31.7109375" style="69" customWidth="1"/>
    <col min="2" max="2" width="11.421875" style="69" customWidth="1"/>
    <col min="3" max="3" width="48.421875" style="69" customWidth="1"/>
    <col min="4" max="5" width="12.421875" style="69" customWidth="1"/>
    <col min="6" max="6" width="17.28125" style="69" customWidth="1"/>
    <col min="7" max="7" width="13.28125" style="69" customWidth="1"/>
    <col min="8" max="8" width="14.28125" style="69" customWidth="1"/>
    <col min="9" max="9" width="14.8515625" style="69" customWidth="1"/>
    <col min="10" max="16384" width="11.421875" style="69" customWidth="1"/>
  </cols>
  <sheetData>
    <row r="2" spans="1:7" s="366" customFormat="1" ht="24" customHeight="1">
      <c r="A2" s="374" t="s">
        <v>22</v>
      </c>
      <c r="B2" s="371"/>
      <c r="C2" s="371"/>
      <c r="D2" s="371"/>
      <c r="E2" s="371"/>
      <c r="F2" s="371"/>
      <c r="G2" s="371"/>
    </row>
    <row r="3" spans="1:5" ht="18.75" customHeight="1">
      <c r="A3" s="68"/>
      <c r="B3" s="68"/>
      <c r="C3" s="68"/>
      <c r="D3" s="68"/>
      <c r="E3" s="68"/>
    </row>
    <row r="4" spans="1:7" s="75" customFormat="1" ht="24" customHeight="1">
      <c r="A4" s="72" t="s">
        <v>71</v>
      </c>
      <c r="B4" s="72"/>
      <c r="C4" s="72"/>
      <c r="D4" s="72"/>
      <c r="E4" s="72"/>
      <c r="F4" s="72"/>
      <c r="G4" s="72"/>
    </row>
    <row r="5" spans="1:7" s="75" customFormat="1" ht="24" customHeight="1">
      <c r="A5" s="72" t="s">
        <v>70</v>
      </c>
      <c r="B5" s="72"/>
      <c r="C5" s="135"/>
      <c r="D5" s="72"/>
      <c r="E5" s="72"/>
      <c r="F5" s="72"/>
      <c r="G5" s="72"/>
    </row>
    <row r="6" spans="6:7" ht="24" customHeight="1">
      <c r="F6" s="513" t="s">
        <v>249</v>
      </c>
      <c r="G6" s="506"/>
    </row>
    <row r="7" ht="15.75" customHeight="1"/>
    <row r="8" spans="1:7" s="361" customFormat="1" ht="24" customHeight="1">
      <c r="A8" s="447" t="s">
        <v>362</v>
      </c>
      <c r="B8" s="358"/>
      <c r="C8" s="369"/>
      <c r="D8" s="358"/>
      <c r="E8" s="448" t="s">
        <v>743</v>
      </c>
      <c r="F8" s="358"/>
      <c r="G8" s="370"/>
    </row>
    <row r="9" spans="1:7" s="361" customFormat="1" ht="16.5" customHeight="1">
      <c r="A9" s="358" t="s">
        <v>402</v>
      </c>
      <c r="B9" s="358"/>
      <c r="C9" s="358"/>
      <c r="D9" s="358"/>
      <c r="E9" s="358"/>
      <c r="F9" s="358"/>
      <c r="G9" s="358"/>
    </row>
    <row r="10" spans="4:9" ht="18.75" customHeight="1">
      <c r="D10" s="134"/>
      <c r="E10" s="134"/>
      <c r="F10" s="134"/>
      <c r="G10" s="134"/>
      <c r="H10" s="133"/>
      <c r="I10" s="133"/>
    </row>
    <row r="11" spans="1:7" ht="63" customHeight="1">
      <c r="A11" s="132" t="s">
        <v>69</v>
      </c>
      <c r="B11" s="131" t="s">
        <v>68</v>
      </c>
      <c r="C11" s="130" t="s">
        <v>67</v>
      </c>
      <c r="D11" s="129" t="s">
        <v>66</v>
      </c>
      <c r="E11" s="128" t="s">
        <v>65</v>
      </c>
      <c r="F11" s="128" t="s">
        <v>64</v>
      </c>
      <c r="G11" s="128" t="s">
        <v>63</v>
      </c>
    </row>
    <row r="12" spans="1:7" ht="22.5" customHeight="1">
      <c r="A12" s="330" t="s">
        <v>719</v>
      </c>
      <c r="B12" s="331">
        <v>1</v>
      </c>
      <c r="C12" s="332" t="s">
        <v>720</v>
      </c>
      <c r="D12" s="333">
        <v>29</v>
      </c>
      <c r="E12" s="333">
        <v>11</v>
      </c>
      <c r="F12" s="205">
        <f>D12/E12</f>
        <v>2.6363636363636362</v>
      </c>
      <c r="G12" s="331">
        <v>32</v>
      </c>
    </row>
    <row r="13" spans="1:7" ht="22.5" customHeight="1">
      <c r="A13" s="330" t="s">
        <v>721</v>
      </c>
      <c r="B13" s="331">
        <v>2</v>
      </c>
      <c r="C13" s="332" t="s">
        <v>722</v>
      </c>
      <c r="D13" s="333">
        <v>21</v>
      </c>
      <c r="E13" s="333">
        <v>1</v>
      </c>
      <c r="F13" s="205">
        <f aca="true" t="shared" si="0" ref="F13:F21">D13/E13</f>
        <v>21</v>
      </c>
      <c r="G13" s="331">
        <v>9</v>
      </c>
    </row>
    <row r="14" spans="1:7" ht="22.5" customHeight="1">
      <c r="A14" s="330" t="s">
        <v>723</v>
      </c>
      <c r="B14" s="331">
        <v>1</v>
      </c>
      <c r="C14" s="332" t="s">
        <v>722</v>
      </c>
      <c r="D14" s="333">
        <v>25</v>
      </c>
      <c r="E14" s="333">
        <v>1</v>
      </c>
      <c r="F14" s="205">
        <f t="shared" si="0"/>
        <v>25</v>
      </c>
      <c r="G14" s="331">
        <v>9</v>
      </c>
    </row>
    <row r="15" spans="1:7" ht="22.5" customHeight="1">
      <c r="A15" s="330" t="s">
        <v>724</v>
      </c>
      <c r="B15" s="331">
        <v>3</v>
      </c>
      <c r="C15" s="332" t="s">
        <v>722</v>
      </c>
      <c r="D15" s="333">
        <v>71</v>
      </c>
      <c r="E15" s="333">
        <v>1</v>
      </c>
      <c r="F15" s="205">
        <f t="shared" si="0"/>
        <v>71</v>
      </c>
      <c r="G15" s="331">
        <v>9</v>
      </c>
    </row>
    <row r="16" spans="1:7" ht="22.5" customHeight="1">
      <c r="A16" s="334" t="s">
        <v>725</v>
      </c>
      <c r="B16" s="335">
        <v>1</v>
      </c>
      <c r="C16" s="332" t="s">
        <v>726</v>
      </c>
      <c r="D16" s="336">
        <v>35</v>
      </c>
      <c r="E16" s="336">
        <v>3</v>
      </c>
      <c r="F16" s="205">
        <f t="shared" si="0"/>
        <v>11.666666666666666</v>
      </c>
      <c r="G16" s="335">
        <v>6</v>
      </c>
    </row>
    <row r="17" spans="1:7" ht="22.5" customHeight="1">
      <c r="A17" s="334" t="s">
        <v>727</v>
      </c>
      <c r="B17" s="335">
        <v>1</v>
      </c>
      <c r="C17" s="332" t="s">
        <v>728</v>
      </c>
      <c r="D17" s="336">
        <v>35</v>
      </c>
      <c r="E17" s="336">
        <v>2</v>
      </c>
      <c r="F17" s="205">
        <f t="shared" si="0"/>
        <v>17.5</v>
      </c>
      <c r="G17" s="335">
        <v>6</v>
      </c>
    </row>
    <row r="18" spans="1:7" ht="22.5" customHeight="1">
      <c r="A18" s="334" t="s">
        <v>724</v>
      </c>
      <c r="B18" s="335">
        <v>1</v>
      </c>
      <c r="C18" s="337" t="s">
        <v>729</v>
      </c>
      <c r="D18" s="336">
        <v>35</v>
      </c>
      <c r="E18" s="336">
        <v>2</v>
      </c>
      <c r="F18" s="205">
        <f t="shared" si="0"/>
        <v>17.5</v>
      </c>
      <c r="G18" s="335">
        <v>6</v>
      </c>
    </row>
    <row r="19" spans="1:7" ht="22.5" customHeight="1">
      <c r="A19" s="334" t="s">
        <v>730</v>
      </c>
      <c r="B19" s="335">
        <v>1</v>
      </c>
      <c r="C19" s="337" t="s">
        <v>729</v>
      </c>
      <c r="D19" s="336">
        <v>35</v>
      </c>
      <c r="E19" s="336">
        <v>2</v>
      </c>
      <c r="F19" s="205">
        <f t="shared" si="0"/>
        <v>17.5</v>
      </c>
      <c r="G19" s="335">
        <v>6</v>
      </c>
    </row>
    <row r="20" spans="1:7" ht="22.5" customHeight="1">
      <c r="A20" s="309" t="s">
        <v>731</v>
      </c>
      <c r="B20" s="482">
        <v>1</v>
      </c>
      <c r="C20" s="483" t="s">
        <v>732</v>
      </c>
      <c r="D20" s="484">
        <v>42</v>
      </c>
      <c r="E20" s="484">
        <v>3</v>
      </c>
      <c r="F20" s="205">
        <f t="shared" si="0"/>
        <v>14</v>
      </c>
      <c r="G20" s="482">
        <v>52</v>
      </c>
    </row>
    <row r="21" spans="1:7" ht="22.5" customHeight="1">
      <c r="A21" s="309" t="s">
        <v>733</v>
      </c>
      <c r="B21" s="482">
        <v>1</v>
      </c>
      <c r="C21" s="483" t="s">
        <v>732</v>
      </c>
      <c r="D21" s="484">
        <v>63</v>
      </c>
      <c r="E21" s="484">
        <v>4.5</v>
      </c>
      <c r="F21" s="205">
        <f t="shared" si="0"/>
        <v>14</v>
      </c>
      <c r="G21" s="482">
        <v>52</v>
      </c>
    </row>
    <row r="22" spans="1:7" ht="22.5" customHeight="1">
      <c r="A22" s="309"/>
      <c r="B22" s="309"/>
      <c r="C22" s="314"/>
      <c r="D22" s="308"/>
      <c r="E22" s="308"/>
      <c r="F22" s="205"/>
      <c r="G22" s="309"/>
    </row>
    <row r="23" spans="1:7" ht="22.5" customHeight="1">
      <c r="A23" s="309"/>
      <c r="B23" s="309"/>
      <c r="C23" s="314"/>
      <c r="D23" s="308"/>
      <c r="E23" s="308"/>
      <c r="F23" s="205"/>
      <c r="G23" s="309"/>
    </row>
    <row r="24" spans="1:7" ht="22.5" customHeight="1">
      <c r="A24" s="309"/>
      <c r="B24" s="309"/>
      <c r="C24" s="314"/>
      <c r="D24" s="308"/>
      <c r="E24" s="308"/>
      <c r="F24" s="205"/>
      <c r="G24" s="309"/>
    </row>
    <row r="25" spans="1:7" ht="22.5" customHeight="1">
      <c r="A25" s="309"/>
      <c r="B25" s="309"/>
      <c r="C25" s="314"/>
      <c r="D25" s="308"/>
      <c r="E25" s="308"/>
      <c r="F25" s="205"/>
      <c r="G25" s="309"/>
    </row>
    <row r="26" spans="1:7" ht="22.5" customHeight="1">
      <c r="A26" s="309"/>
      <c r="B26" s="309"/>
      <c r="C26" s="314"/>
      <c r="D26" s="308"/>
      <c r="E26" s="308"/>
      <c r="F26" s="205"/>
      <c r="G26" s="309"/>
    </row>
    <row r="27" spans="1:7" ht="22.5" customHeight="1">
      <c r="A27" s="309"/>
      <c r="B27" s="309"/>
      <c r="C27" s="314"/>
      <c r="D27" s="308"/>
      <c r="E27" s="308"/>
      <c r="F27" s="205"/>
      <c r="G27" s="309"/>
    </row>
    <row r="28" spans="1:7" ht="22.5" customHeight="1">
      <c r="A28" s="309"/>
      <c r="B28" s="309"/>
      <c r="C28" s="314"/>
      <c r="D28" s="308"/>
      <c r="E28" s="308"/>
      <c r="F28" s="205"/>
      <c r="G28" s="309"/>
    </row>
    <row r="29" spans="1:7" ht="22.5" customHeight="1">
      <c r="A29" s="309"/>
      <c r="B29" s="309"/>
      <c r="C29" s="314"/>
      <c r="D29" s="308"/>
      <c r="E29" s="308"/>
      <c r="F29" s="205"/>
      <c r="G29" s="309"/>
    </row>
    <row r="30" spans="1:7" ht="22.5" customHeight="1">
      <c r="A30" s="309"/>
      <c r="B30" s="309"/>
      <c r="C30" s="314"/>
      <c r="D30" s="308"/>
      <c r="E30" s="308"/>
      <c r="F30" s="205"/>
      <c r="G30" s="309"/>
    </row>
    <row r="31" spans="1:7" ht="22.5" customHeight="1">
      <c r="A31" s="309"/>
      <c r="B31" s="309"/>
      <c r="C31" s="314"/>
      <c r="D31" s="308"/>
      <c r="E31" s="308"/>
      <c r="F31" s="205"/>
      <c r="G31" s="309"/>
    </row>
    <row r="32" spans="1:7" ht="22.5" customHeight="1">
      <c r="A32" s="309"/>
      <c r="B32" s="309"/>
      <c r="C32" s="314"/>
      <c r="D32" s="308"/>
      <c r="E32" s="308"/>
      <c r="F32" s="205"/>
      <c r="G32" s="309"/>
    </row>
    <row r="33" spans="1:7" ht="22.5" customHeight="1">
      <c r="A33" s="309"/>
      <c r="B33" s="309"/>
      <c r="C33" s="314"/>
      <c r="D33" s="308"/>
      <c r="E33" s="308"/>
      <c r="F33" s="205"/>
      <c r="G33" s="309"/>
    </row>
    <row r="34" spans="1:7" ht="22.5" customHeight="1">
      <c r="A34" s="127" t="s">
        <v>62</v>
      </c>
      <c r="B34" s="440">
        <f>SUM(B12:B33)</f>
        <v>13</v>
      </c>
      <c r="C34" s="126"/>
      <c r="D34" s="439">
        <f>SUM(D12:D33)</f>
        <v>391</v>
      </c>
      <c r="E34" s="439">
        <f>SUM(E12:E33)</f>
        <v>30.5</v>
      </c>
      <c r="F34" s="125"/>
      <c r="G34" s="124"/>
    </row>
    <row r="36" ht="12.75" hidden="1"/>
    <row r="37" ht="12.75" hidden="1"/>
    <row r="38" spans="1:2" ht="12.75" hidden="1">
      <c r="A38" s="208" t="s">
        <v>283</v>
      </c>
      <c r="B38" s="69">
        <v>13</v>
      </c>
    </row>
    <row r="39" ht="12.75" hidden="1"/>
    <row r="40" ht="12.75" hidden="1"/>
    <row r="41" ht="12.75" hidden="1"/>
    <row r="42" ht="12.75" hidden="1"/>
    <row r="43" ht="12.75" hidden="1"/>
    <row r="44" ht="12.75" hidden="1"/>
  </sheetData>
  <sheetProtection/>
  <mergeCells count="1">
    <mergeCell ref="F6:G6"/>
  </mergeCells>
  <printOptions horizontalCentered="1"/>
  <pageMargins left="0.7874015748031497" right="0.5905511811023623" top="0.7874015748031497" bottom="0.1968503937007874" header="0.3937007874015748" footer="0.3937007874015748"/>
  <pageSetup fitToHeight="0" fitToWidth="1" horizontalDpi="600" verticalDpi="600" orientation="portrait" scale="63" r:id="rId2"/>
  <headerFooter alignWithMargins="0">
    <oddFooter>&amp;C18</oddFooter>
  </headerFooter>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2:Q29"/>
  <sheetViews>
    <sheetView showGridLines="0" zoomScale="115" zoomScaleNormal="115" workbookViewId="0" topLeftCell="A19">
      <selection activeCell="A26" sqref="A26:IV40"/>
    </sheetView>
  </sheetViews>
  <sheetFormatPr defaultColWidth="11.421875" defaultRowHeight="12.75"/>
  <cols>
    <col min="1" max="1" width="28.28125" style="69" customWidth="1"/>
    <col min="2" max="2" width="11.421875" style="69" customWidth="1"/>
    <col min="3" max="3" width="32.140625" style="69" customWidth="1"/>
    <col min="4" max="5" width="12.7109375" style="69" customWidth="1"/>
    <col min="6" max="6" width="11.421875" style="69" customWidth="1"/>
    <col min="7" max="7" width="26.8515625" style="69" customWidth="1"/>
    <col min="8" max="16384" width="11.421875" style="69" customWidth="1"/>
  </cols>
  <sheetData>
    <row r="2" spans="1:8" ht="19.5">
      <c r="A2" s="136" t="s">
        <v>22</v>
      </c>
      <c r="B2" s="68"/>
      <c r="C2" s="68"/>
      <c r="D2" s="68"/>
      <c r="E2" s="68"/>
      <c r="F2" s="68"/>
      <c r="G2" s="68"/>
      <c r="H2" s="68"/>
    </row>
    <row r="4" spans="1:8" ht="15.75">
      <c r="A4" s="72" t="s">
        <v>83</v>
      </c>
      <c r="B4" s="68"/>
      <c r="C4" s="68"/>
      <c r="D4" s="68"/>
      <c r="E4" s="68"/>
      <c r="F4" s="68"/>
      <c r="G4" s="68"/>
      <c r="H4" s="68"/>
    </row>
    <row r="6" spans="1:8" ht="15.75">
      <c r="A6" s="72" t="s">
        <v>84</v>
      </c>
      <c r="B6" s="68"/>
      <c r="C6" s="155"/>
      <c r="D6" s="155"/>
      <c r="E6" s="155"/>
      <c r="F6" s="155"/>
      <c r="G6" s="68"/>
      <c r="H6" s="68"/>
    </row>
    <row r="7" spans="7:17" ht="12.75">
      <c r="G7" s="206" t="s">
        <v>249</v>
      </c>
      <c r="Q7" s="69" t="s">
        <v>364</v>
      </c>
    </row>
    <row r="9" spans="1:7" s="361" customFormat="1" ht="18" customHeight="1">
      <c r="A9" s="447" t="s">
        <v>362</v>
      </c>
      <c r="B9" s="358"/>
      <c r="C9" s="358"/>
      <c r="D9" s="358"/>
      <c r="E9" s="358"/>
      <c r="F9" s="358"/>
      <c r="G9" s="448" t="s">
        <v>743</v>
      </c>
    </row>
    <row r="10" spans="1:7" s="361" customFormat="1" ht="16.5" customHeight="1">
      <c r="A10" s="362" t="s">
        <v>402</v>
      </c>
      <c r="B10" s="358"/>
      <c r="C10" s="373"/>
      <c r="D10" s="375"/>
      <c r="E10" s="375"/>
      <c r="F10" s="358"/>
      <c r="G10" s="370"/>
    </row>
    <row r="11" s="361" customFormat="1" ht="12.75"/>
    <row r="13" spans="1:7" ht="38.25" customHeight="1">
      <c r="A13" s="156" t="s">
        <v>85</v>
      </c>
      <c r="B13" s="157"/>
      <c r="C13" s="156" t="s">
        <v>86</v>
      </c>
      <c r="D13" s="156" t="s">
        <v>87</v>
      </c>
      <c r="E13" s="209" t="s">
        <v>257</v>
      </c>
      <c r="F13" s="156" t="s">
        <v>88</v>
      </c>
      <c r="G13" s="158" t="s">
        <v>89</v>
      </c>
    </row>
    <row r="14" spans="1:7" ht="39.75" customHeight="1">
      <c r="A14" s="516" t="s">
        <v>715</v>
      </c>
      <c r="B14" s="517"/>
      <c r="C14" s="459" t="s">
        <v>708</v>
      </c>
      <c r="D14" s="459">
        <v>36</v>
      </c>
      <c r="E14" s="459">
        <v>27</v>
      </c>
      <c r="F14" s="459" t="s">
        <v>709</v>
      </c>
      <c r="G14" s="460" t="s">
        <v>710</v>
      </c>
    </row>
    <row r="15" spans="1:7" ht="39.75" customHeight="1">
      <c r="A15" s="516" t="s">
        <v>716</v>
      </c>
      <c r="B15" s="517"/>
      <c r="C15" s="459" t="s">
        <v>708</v>
      </c>
      <c r="D15" s="459">
        <v>25</v>
      </c>
      <c r="E15" s="459">
        <v>23</v>
      </c>
      <c r="F15" s="459" t="s">
        <v>709</v>
      </c>
      <c r="G15" s="460" t="s">
        <v>710</v>
      </c>
    </row>
    <row r="16" spans="1:7" ht="39.75" customHeight="1">
      <c r="A16" s="516" t="s">
        <v>717</v>
      </c>
      <c r="B16" s="517"/>
      <c r="C16" s="459" t="s">
        <v>708</v>
      </c>
      <c r="D16" s="459">
        <v>21</v>
      </c>
      <c r="E16" s="459">
        <v>21</v>
      </c>
      <c r="F16" s="459" t="s">
        <v>709</v>
      </c>
      <c r="G16" s="460" t="s">
        <v>710</v>
      </c>
    </row>
    <row r="17" spans="1:7" ht="39.75" customHeight="1">
      <c r="A17" s="516" t="s">
        <v>718</v>
      </c>
      <c r="B17" s="517"/>
      <c r="C17" s="459" t="s">
        <v>708</v>
      </c>
      <c r="D17" s="459">
        <v>21</v>
      </c>
      <c r="E17" s="459">
        <v>21</v>
      </c>
      <c r="F17" s="459" t="s">
        <v>709</v>
      </c>
      <c r="G17" s="460" t="s">
        <v>710</v>
      </c>
    </row>
    <row r="18" spans="1:7" ht="39.75" customHeight="1">
      <c r="A18" s="516" t="s">
        <v>711</v>
      </c>
      <c r="B18" s="517"/>
      <c r="C18" s="459" t="s">
        <v>708</v>
      </c>
      <c r="D18" s="461">
        <v>34</v>
      </c>
      <c r="E18" s="461">
        <v>32</v>
      </c>
      <c r="F18" s="461" t="s">
        <v>712</v>
      </c>
      <c r="G18" s="460" t="s">
        <v>713</v>
      </c>
    </row>
    <row r="19" spans="1:7" ht="39.75" customHeight="1">
      <c r="A19" s="516" t="s">
        <v>714</v>
      </c>
      <c r="B19" s="517"/>
      <c r="C19" s="459" t="s">
        <v>708</v>
      </c>
      <c r="D19" s="461">
        <v>11</v>
      </c>
      <c r="E19" s="461">
        <v>11</v>
      </c>
      <c r="F19" s="461" t="s">
        <v>712</v>
      </c>
      <c r="G19" s="460" t="s">
        <v>713</v>
      </c>
    </row>
    <row r="20" spans="1:7" ht="34.5" customHeight="1">
      <c r="A20" s="308"/>
      <c r="B20" s="314"/>
      <c r="C20" s="308"/>
      <c r="D20" s="308"/>
      <c r="E20" s="308"/>
      <c r="F20" s="308"/>
      <c r="G20" s="309"/>
    </row>
    <row r="21" spans="1:7" ht="34.5" customHeight="1">
      <c r="A21" s="308"/>
      <c r="B21" s="314"/>
      <c r="C21" s="308"/>
      <c r="D21" s="308"/>
      <c r="E21" s="308"/>
      <c r="F21" s="308"/>
      <c r="G21" s="309"/>
    </row>
    <row r="22" spans="1:7" ht="34.5" customHeight="1">
      <c r="A22" s="308"/>
      <c r="B22" s="314"/>
      <c r="C22" s="308"/>
      <c r="D22" s="308"/>
      <c r="E22" s="308"/>
      <c r="F22" s="308"/>
      <c r="G22" s="309"/>
    </row>
    <row r="23" spans="1:7" ht="34.5" customHeight="1">
      <c r="A23" s="308"/>
      <c r="B23" s="314"/>
      <c r="C23" s="308"/>
      <c r="D23" s="308"/>
      <c r="E23" s="308"/>
      <c r="F23" s="308"/>
      <c r="G23" s="309"/>
    </row>
    <row r="24" spans="1:7" ht="34.5" customHeight="1">
      <c r="A24" s="308"/>
      <c r="B24" s="314"/>
      <c r="C24" s="308"/>
      <c r="D24" s="308"/>
      <c r="E24" s="308"/>
      <c r="F24" s="308"/>
      <c r="G24" s="309"/>
    </row>
    <row r="25" spans="1:7" ht="34.5" customHeight="1">
      <c r="A25" s="514" t="s">
        <v>15</v>
      </c>
      <c r="B25" s="515"/>
      <c r="C25" s="207"/>
      <c r="D25" s="207">
        <f>SUM(D14:D24)</f>
        <v>148</v>
      </c>
      <c r="E25" s="207">
        <f>SUM(E14:E24)</f>
        <v>135</v>
      </c>
      <c r="F25" s="159"/>
      <c r="G25" s="124"/>
    </row>
    <row r="26" ht="12.75" hidden="1">
      <c r="A26" s="74" t="s">
        <v>255</v>
      </c>
    </row>
    <row r="27" ht="12.75" hidden="1"/>
    <row r="28" ht="12.75" hidden="1"/>
    <row r="29" spans="1:2" ht="12.75" hidden="1">
      <c r="A29" s="69" t="s">
        <v>288</v>
      </c>
      <c r="B29" s="69">
        <f>COUNTA(A14:B19)</f>
        <v>6</v>
      </c>
    </row>
    <row r="30" ht="12.75" hidden="1"/>
    <row r="31" ht="12.75" hidden="1"/>
    <row r="32" ht="12.75" hidden="1"/>
    <row r="33" ht="12.75" hidden="1"/>
    <row r="34" ht="12.75" hidden="1"/>
    <row r="35" ht="12.75" hidden="1"/>
    <row r="36" ht="12.75" hidden="1"/>
    <row r="37" ht="12.75" hidden="1"/>
    <row r="38" ht="12.75" hidden="1"/>
    <row r="39" ht="12.75" hidden="1"/>
    <row r="40" ht="12.75" hidden="1"/>
  </sheetData>
  <sheetProtection/>
  <mergeCells count="7">
    <mergeCell ref="A25:B25"/>
    <mergeCell ref="A14:B14"/>
    <mergeCell ref="A15:B15"/>
    <mergeCell ref="A16:B16"/>
    <mergeCell ref="A17:B17"/>
    <mergeCell ref="A18:B18"/>
    <mergeCell ref="A19:B19"/>
  </mergeCells>
  <printOptions horizontalCentered="1" verticalCentered="1"/>
  <pageMargins left="0.7874015748031497" right="0.5905511811023623" top="0.7874015748031497" bottom="2.3228346456692917" header="0.3937007874015748" footer="0.3937007874015748"/>
  <pageSetup fitToHeight="0" fitToWidth="1" horizontalDpi="600" verticalDpi="600" orientation="portrait" scale="68" r:id="rId2"/>
  <headerFooter alignWithMargins="0">
    <oddFooter>&amp;C&amp;12 19</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3:Q27"/>
  <sheetViews>
    <sheetView showGridLines="0" zoomScale="75" zoomScaleNormal="75" zoomScalePageLayoutView="0" workbookViewId="0" topLeftCell="A1">
      <selection activeCell="D15" sqref="D15"/>
    </sheetView>
  </sheetViews>
  <sheetFormatPr defaultColWidth="11.421875" defaultRowHeight="12.75"/>
  <cols>
    <col min="1" max="1" width="31.7109375" style="0" customWidth="1"/>
    <col min="2" max="9" width="3.140625" style="0" customWidth="1"/>
    <col min="10" max="15" width="4.28125" style="0" customWidth="1"/>
    <col min="16" max="16" width="13.28125" style="0" customWidth="1"/>
    <col min="17" max="17" width="11.57421875" style="0" customWidth="1"/>
    <col min="18" max="247" width="7.7109375" style="0" customWidth="1"/>
  </cols>
  <sheetData>
    <row r="3" spans="1:17" ht="20.25" customHeight="1">
      <c r="A3" s="34" t="s">
        <v>22</v>
      </c>
      <c r="B3" s="2"/>
      <c r="C3" s="2"/>
      <c r="D3" s="2"/>
      <c r="E3" s="2"/>
      <c r="F3" s="2"/>
      <c r="G3" s="2"/>
      <c r="H3" s="2"/>
      <c r="I3" s="2"/>
      <c r="J3" s="20"/>
      <c r="K3" s="20"/>
      <c r="L3" s="20"/>
      <c r="M3" s="20"/>
      <c r="N3" s="20"/>
      <c r="O3" s="20"/>
      <c r="P3" s="2"/>
      <c r="Q3" s="2"/>
    </row>
    <row r="4" spans="1:17" ht="12.75">
      <c r="A4" s="2"/>
      <c r="B4" s="2"/>
      <c r="C4" s="2"/>
      <c r="D4" s="2"/>
      <c r="E4" s="2"/>
      <c r="F4" s="2"/>
      <c r="G4" s="2"/>
      <c r="H4" s="2"/>
      <c r="I4" s="2"/>
      <c r="J4" s="20"/>
      <c r="K4" s="20"/>
      <c r="L4" s="20"/>
      <c r="M4" s="20"/>
      <c r="N4" s="35"/>
      <c r="O4" s="20"/>
      <c r="P4" s="2"/>
      <c r="Q4" s="35" t="s">
        <v>90</v>
      </c>
    </row>
    <row r="5" spans="1:17" ht="21.75" customHeight="1">
      <c r="A5" s="60" t="s">
        <v>91</v>
      </c>
      <c r="B5" s="2"/>
      <c r="C5" s="2"/>
      <c r="D5" s="2"/>
      <c r="E5" s="2"/>
      <c r="F5" s="2"/>
      <c r="G5" s="2"/>
      <c r="H5" s="2"/>
      <c r="I5" s="2"/>
      <c r="J5" s="20"/>
      <c r="K5" s="20"/>
      <c r="L5" s="20"/>
      <c r="M5" s="20"/>
      <c r="N5" s="20"/>
      <c r="O5" s="20"/>
      <c r="P5" s="2"/>
      <c r="Q5" s="2"/>
    </row>
    <row r="6" spans="1:17" ht="22.5" customHeight="1">
      <c r="A6" s="60" t="s">
        <v>92</v>
      </c>
      <c r="B6" s="2"/>
      <c r="C6" s="2"/>
      <c r="D6" s="2"/>
      <c r="E6" s="2"/>
      <c r="F6" s="2"/>
      <c r="G6" s="2"/>
      <c r="H6" s="2"/>
      <c r="I6" s="2"/>
      <c r="J6" s="20"/>
      <c r="K6" s="20"/>
      <c r="L6" s="20"/>
      <c r="M6" s="20"/>
      <c r="N6" s="20"/>
      <c r="O6" s="20"/>
      <c r="P6" s="2"/>
      <c r="Q6" s="2"/>
    </row>
    <row r="7" spans="1:17" s="8" customFormat="1" ht="18" customHeight="1">
      <c r="A7" s="36" t="s">
        <v>23</v>
      </c>
      <c r="B7" s="37"/>
      <c r="C7" s="13"/>
      <c r="D7" s="13"/>
      <c r="E7" s="13"/>
      <c r="F7" s="13"/>
      <c r="G7" s="13"/>
      <c r="H7" s="38"/>
      <c r="I7" s="38"/>
      <c r="J7" s="38"/>
      <c r="K7" s="38" t="s">
        <v>2</v>
      </c>
      <c r="L7" s="38"/>
      <c r="M7" s="38"/>
      <c r="N7" s="61"/>
      <c r="O7" s="61"/>
      <c r="P7" s="62"/>
      <c r="Q7" s="33"/>
    </row>
    <row r="8" spans="1:17" ht="12.75">
      <c r="A8" s="1"/>
      <c r="B8" s="1"/>
      <c r="C8" s="1"/>
      <c r="D8" s="1"/>
      <c r="E8" s="1"/>
      <c r="F8" s="1"/>
      <c r="G8" s="1"/>
      <c r="H8" s="13"/>
      <c r="I8" s="13"/>
      <c r="J8" s="39"/>
      <c r="K8" s="39"/>
      <c r="L8" s="39"/>
      <c r="M8" s="39"/>
      <c r="P8" s="13"/>
      <c r="Q8" s="12"/>
    </row>
    <row r="9" spans="1:17" s="8" customFormat="1" ht="18" customHeight="1">
      <c r="A9" s="40" t="s">
        <v>3</v>
      </c>
      <c r="B9" s="41"/>
      <c r="C9" s="42"/>
      <c r="D9" s="13"/>
      <c r="E9" s="38"/>
      <c r="F9" s="13"/>
      <c r="G9" s="13"/>
      <c r="H9" s="38"/>
      <c r="I9" s="38"/>
      <c r="J9" s="13"/>
      <c r="K9" s="13" t="s">
        <v>4</v>
      </c>
      <c r="L9" s="38"/>
      <c r="M9" s="38"/>
      <c r="N9" s="61"/>
      <c r="O9" s="61"/>
      <c r="P9" s="62"/>
      <c r="Q9" s="14"/>
    </row>
    <row r="10" spans="1:17" ht="12.75">
      <c r="A10" s="1"/>
      <c r="B10" s="1"/>
      <c r="C10" s="1"/>
      <c r="D10" s="1"/>
      <c r="E10" s="1"/>
      <c r="F10" s="1"/>
      <c r="G10" s="1"/>
      <c r="H10" s="1"/>
      <c r="I10" s="1"/>
      <c r="J10" s="39"/>
      <c r="K10" s="39"/>
      <c r="L10" s="39"/>
      <c r="M10" s="39"/>
      <c r="P10" s="1"/>
      <c r="Q10" s="1"/>
    </row>
    <row r="11" spans="1:17" ht="12.75">
      <c r="A11" s="22"/>
      <c r="B11" s="16" t="s">
        <v>5</v>
      </c>
      <c r="C11" s="16"/>
      <c r="D11" s="16"/>
      <c r="E11" s="16"/>
      <c r="F11" s="16"/>
      <c r="G11" s="16"/>
      <c r="H11" s="24"/>
      <c r="I11" s="30"/>
      <c r="J11" s="25"/>
      <c r="K11" s="26"/>
      <c r="L11" s="25"/>
      <c r="M11" s="26"/>
      <c r="N11" s="25"/>
      <c r="O11" s="29"/>
      <c r="P11" s="24"/>
      <c r="Q11" s="22"/>
    </row>
    <row r="12" spans="1:17" ht="54" customHeight="1">
      <c r="A12" s="31" t="s">
        <v>93</v>
      </c>
      <c r="B12" s="9" t="s">
        <v>94</v>
      </c>
      <c r="C12" s="9"/>
      <c r="D12" s="9" t="s">
        <v>95</v>
      </c>
      <c r="E12" s="9"/>
      <c r="F12" s="9" t="s">
        <v>96</v>
      </c>
      <c r="G12" s="9"/>
      <c r="H12" s="27" t="s">
        <v>12</v>
      </c>
      <c r="I12" s="32"/>
      <c r="J12" s="28" t="s">
        <v>13</v>
      </c>
      <c r="K12" s="9"/>
      <c r="L12" s="27" t="s">
        <v>14</v>
      </c>
      <c r="M12" s="9"/>
      <c r="N12" s="55" t="s">
        <v>28</v>
      </c>
      <c r="O12" s="28"/>
      <c r="P12" s="65" t="s">
        <v>29</v>
      </c>
      <c r="Q12" s="31" t="s">
        <v>30</v>
      </c>
    </row>
    <row r="13" spans="1:17" ht="12.75">
      <c r="A13" s="23"/>
      <c r="B13" s="10" t="s">
        <v>19</v>
      </c>
      <c r="C13" s="10" t="s">
        <v>20</v>
      </c>
      <c r="D13" s="10" t="s">
        <v>19</v>
      </c>
      <c r="E13" s="10" t="s">
        <v>20</v>
      </c>
      <c r="F13" s="10" t="s">
        <v>19</v>
      </c>
      <c r="G13" s="10" t="s">
        <v>20</v>
      </c>
      <c r="H13" s="11" t="s">
        <v>19</v>
      </c>
      <c r="I13" s="11" t="s">
        <v>20</v>
      </c>
      <c r="J13" s="10" t="s">
        <v>19</v>
      </c>
      <c r="K13" s="10" t="s">
        <v>20</v>
      </c>
      <c r="L13" s="10" t="s">
        <v>19</v>
      </c>
      <c r="M13" s="10" t="s">
        <v>20</v>
      </c>
      <c r="N13" s="10" t="s">
        <v>19</v>
      </c>
      <c r="O13" s="19" t="s">
        <v>20</v>
      </c>
      <c r="P13" s="43"/>
      <c r="Q13" s="44"/>
    </row>
    <row r="14" spans="1:17" ht="18" customHeight="1">
      <c r="A14" s="4"/>
      <c r="B14" s="3"/>
      <c r="C14" s="3"/>
      <c r="D14" s="3"/>
      <c r="E14" s="3"/>
      <c r="F14" s="3"/>
      <c r="G14" s="3"/>
      <c r="H14" s="3"/>
      <c r="I14" s="3"/>
      <c r="J14" s="3"/>
      <c r="K14" s="3"/>
      <c r="L14" s="3"/>
      <c r="M14" s="3"/>
      <c r="N14" s="3"/>
      <c r="O14" s="4"/>
      <c r="P14" s="3"/>
      <c r="Q14" s="4"/>
    </row>
    <row r="15" spans="1:17" ht="18" customHeight="1">
      <c r="A15" s="7"/>
      <c r="B15" s="5"/>
      <c r="C15" s="5"/>
      <c r="D15" s="5"/>
      <c r="E15" s="5"/>
      <c r="F15" s="5"/>
      <c r="G15" s="5"/>
      <c r="H15" s="5"/>
      <c r="I15" s="5"/>
      <c r="J15" s="5"/>
      <c r="K15" s="5"/>
      <c r="L15" s="5"/>
      <c r="M15" s="5"/>
      <c r="N15" s="5"/>
      <c r="O15" s="6"/>
      <c r="P15" s="5"/>
      <c r="Q15" s="6"/>
    </row>
    <row r="16" spans="1:17" ht="18" customHeight="1">
      <c r="A16" s="7"/>
      <c r="B16" s="5"/>
      <c r="C16" s="5"/>
      <c r="D16" s="5"/>
      <c r="E16" s="5"/>
      <c r="F16" s="5"/>
      <c r="G16" s="5"/>
      <c r="H16" s="5"/>
      <c r="I16" s="5"/>
      <c r="J16" s="5"/>
      <c r="K16" s="5"/>
      <c r="L16" s="5"/>
      <c r="M16" s="5"/>
      <c r="N16" s="5"/>
      <c r="O16" s="6"/>
      <c r="P16" s="5"/>
      <c r="Q16" s="6"/>
    </row>
    <row r="17" spans="1:17" ht="18" customHeight="1">
      <c r="A17" s="7"/>
      <c r="B17" s="5"/>
      <c r="C17" s="5"/>
      <c r="D17" s="5"/>
      <c r="E17" s="5"/>
      <c r="F17" s="5"/>
      <c r="G17" s="5"/>
      <c r="H17" s="5"/>
      <c r="I17" s="5"/>
      <c r="J17" s="5"/>
      <c r="K17" s="5"/>
      <c r="L17" s="5"/>
      <c r="M17" s="5"/>
      <c r="N17" s="5"/>
      <c r="O17" s="6"/>
      <c r="P17" s="5"/>
      <c r="Q17" s="6"/>
    </row>
    <row r="18" spans="1:17" ht="18" customHeight="1">
      <c r="A18" s="7"/>
      <c r="B18" s="5"/>
      <c r="C18" s="5"/>
      <c r="D18" s="5"/>
      <c r="E18" s="5"/>
      <c r="F18" s="5"/>
      <c r="G18" s="5"/>
      <c r="H18" s="5"/>
      <c r="I18" s="5"/>
      <c r="J18" s="5"/>
      <c r="K18" s="5"/>
      <c r="L18" s="5"/>
      <c r="M18" s="5"/>
      <c r="N18" s="5"/>
      <c r="O18" s="6"/>
      <c r="P18" s="5"/>
      <c r="Q18" s="6"/>
    </row>
    <row r="19" spans="1:17" ht="18" customHeight="1">
      <c r="A19" s="7"/>
      <c r="B19" s="5"/>
      <c r="C19" s="5"/>
      <c r="D19" s="5"/>
      <c r="E19" s="5"/>
      <c r="F19" s="5"/>
      <c r="G19" s="5"/>
      <c r="H19" s="5"/>
      <c r="I19" s="5"/>
      <c r="J19" s="5"/>
      <c r="K19" s="5"/>
      <c r="L19" s="5"/>
      <c r="M19" s="5"/>
      <c r="N19" s="5"/>
      <c r="O19" s="6"/>
      <c r="P19" s="5"/>
      <c r="Q19" s="6"/>
    </row>
    <row r="20" spans="1:17" ht="18" customHeight="1">
      <c r="A20" s="7"/>
      <c r="B20" s="5"/>
      <c r="C20" s="5"/>
      <c r="D20" s="5"/>
      <c r="E20" s="5"/>
      <c r="F20" s="5"/>
      <c r="G20" s="5"/>
      <c r="H20" s="5"/>
      <c r="I20" s="5"/>
      <c r="J20" s="5"/>
      <c r="K20" s="5"/>
      <c r="L20" s="5"/>
      <c r="M20" s="5"/>
      <c r="N20" s="5"/>
      <c r="O20" s="6"/>
      <c r="P20" s="5"/>
      <c r="Q20" s="6"/>
    </row>
    <row r="21" spans="1:17" ht="18" customHeight="1">
      <c r="A21" s="7"/>
      <c r="B21" s="5"/>
      <c r="C21" s="5"/>
      <c r="D21" s="5"/>
      <c r="E21" s="5"/>
      <c r="F21" s="5"/>
      <c r="G21" s="5"/>
      <c r="H21" s="5"/>
      <c r="I21" s="5"/>
      <c r="J21" s="5"/>
      <c r="K21" s="5"/>
      <c r="L21" s="5"/>
      <c r="M21" s="5"/>
      <c r="N21" s="5"/>
      <c r="O21" s="6"/>
      <c r="P21" s="5"/>
      <c r="Q21" s="6"/>
    </row>
    <row r="22" spans="1:17" ht="18" customHeight="1">
      <c r="A22" s="7"/>
      <c r="B22" s="5"/>
      <c r="C22" s="5"/>
      <c r="D22" s="5"/>
      <c r="E22" s="5"/>
      <c r="F22" s="5"/>
      <c r="G22" s="5"/>
      <c r="H22" s="5"/>
      <c r="I22" s="5"/>
      <c r="J22" s="5"/>
      <c r="K22" s="5"/>
      <c r="L22" s="5"/>
      <c r="M22" s="5"/>
      <c r="N22" s="5"/>
      <c r="O22" s="6"/>
      <c r="P22" s="5"/>
      <c r="Q22" s="6"/>
    </row>
    <row r="23" spans="1:17" ht="18" customHeight="1">
      <c r="A23" s="7"/>
      <c r="B23" s="5"/>
      <c r="C23" s="5"/>
      <c r="D23" s="5"/>
      <c r="E23" s="5"/>
      <c r="F23" s="5"/>
      <c r="G23" s="5"/>
      <c r="H23" s="5"/>
      <c r="I23" s="5"/>
      <c r="J23" s="5"/>
      <c r="K23" s="5"/>
      <c r="L23" s="5"/>
      <c r="M23" s="5"/>
      <c r="N23" s="5"/>
      <c r="O23" s="6"/>
      <c r="P23" s="5"/>
      <c r="Q23" s="6"/>
    </row>
    <row r="24" spans="1:17" ht="18" customHeight="1">
      <c r="A24" s="7"/>
      <c r="B24" s="5"/>
      <c r="C24" s="5"/>
      <c r="D24" s="5"/>
      <c r="E24" s="5"/>
      <c r="F24" s="5"/>
      <c r="G24" s="5"/>
      <c r="H24" s="5"/>
      <c r="I24" s="5"/>
      <c r="J24" s="5"/>
      <c r="K24" s="5"/>
      <c r="L24" s="5"/>
      <c r="M24" s="5"/>
      <c r="N24" s="5"/>
      <c r="O24" s="6"/>
      <c r="P24" s="5"/>
      <c r="Q24" s="6"/>
    </row>
    <row r="25" spans="1:17" ht="18" customHeight="1">
      <c r="A25" s="15"/>
      <c r="B25" s="15"/>
      <c r="C25" s="15"/>
      <c r="D25" s="15"/>
      <c r="E25" s="15"/>
      <c r="F25" s="15"/>
      <c r="G25" s="15"/>
      <c r="H25" s="15"/>
      <c r="I25" s="15"/>
      <c r="J25" s="15"/>
      <c r="K25" s="15"/>
      <c r="L25" s="15"/>
      <c r="M25" s="15"/>
      <c r="N25" s="15"/>
      <c r="O25" s="15"/>
      <c r="P25" s="15"/>
      <c r="Q25" s="15"/>
    </row>
    <row r="26" spans="1:17" ht="18" customHeight="1">
      <c r="A26" s="7"/>
      <c r="B26" s="5"/>
      <c r="C26" s="5"/>
      <c r="D26" s="5"/>
      <c r="E26" s="5"/>
      <c r="F26" s="5"/>
      <c r="G26" s="5"/>
      <c r="H26" s="5"/>
      <c r="I26" s="5"/>
      <c r="J26" s="5"/>
      <c r="K26" s="5"/>
      <c r="L26" s="5"/>
      <c r="M26" s="5"/>
      <c r="N26" s="5"/>
      <c r="O26" s="6"/>
      <c r="P26" s="5"/>
      <c r="Q26" s="6"/>
    </row>
    <row r="27" spans="1:17" ht="21" customHeight="1">
      <c r="A27" s="160" t="s">
        <v>31</v>
      </c>
      <c r="B27" s="17"/>
      <c r="C27" s="17"/>
      <c r="D27" s="17"/>
      <c r="E27" s="17"/>
      <c r="F27" s="17"/>
      <c r="G27" s="17"/>
      <c r="H27" s="17"/>
      <c r="I27" s="17"/>
      <c r="J27" s="17"/>
      <c r="K27" s="17"/>
      <c r="L27" s="17"/>
      <c r="M27" s="17"/>
      <c r="N27" s="17"/>
      <c r="O27" s="18"/>
      <c r="P27" s="17"/>
      <c r="Q27" s="21"/>
    </row>
  </sheetData>
  <sheetProtection/>
  <printOptions horizontalCentered="1" verticalCentered="1"/>
  <pageMargins left="0.46" right="0.31496062992125984" top="0.31496062992125984" bottom="0.6299212598425197" header="0.511811024" footer="0.511811024"/>
  <pageSetup fitToHeight="0"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BZ75"/>
  <sheetViews>
    <sheetView showGridLines="0" zoomScale="130" zoomScaleNormal="130" zoomScaleSheetLayoutView="85" zoomScalePageLayoutView="60" workbookViewId="0" topLeftCell="A1">
      <selection activeCell="A52" sqref="A52:IV57"/>
    </sheetView>
  </sheetViews>
  <sheetFormatPr defaultColWidth="11.421875" defaultRowHeight="12.75"/>
  <cols>
    <col min="1" max="1" width="4.57421875" style="139" customWidth="1"/>
    <col min="2" max="2" width="17.00390625" style="139" customWidth="1"/>
    <col min="3" max="3" width="4.28125" style="139" customWidth="1"/>
    <col min="4" max="4" width="4.7109375" style="139" customWidth="1"/>
    <col min="5" max="5" width="16.421875" style="139" customWidth="1"/>
    <col min="6" max="6" width="45.7109375" style="139" customWidth="1"/>
    <col min="7" max="7" width="12.00390625" style="139" customWidth="1"/>
    <col min="8" max="8" width="11.57421875" style="139" customWidth="1"/>
    <col min="9" max="9" width="7.421875" style="139" customWidth="1"/>
    <col min="10" max="11" width="8.8515625" style="139" customWidth="1"/>
    <col min="12" max="12" width="16.421875" style="139" customWidth="1"/>
    <col min="13" max="13" width="11.57421875" style="139" customWidth="1"/>
    <col min="14" max="33" width="10.140625" style="139" customWidth="1"/>
    <col min="34" max="35" width="2.57421875" style="139" customWidth="1"/>
    <col min="36" max="37" width="2.140625" style="139" customWidth="1"/>
    <col min="38" max="38" width="0.85546875" style="139" customWidth="1"/>
    <col min="39" max="39" width="2.140625" style="139" customWidth="1"/>
    <col min="40" max="40" width="0.85546875" style="139" customWidth="1"/>
    <col min="41" max="44" width="2.140625" style="139" customWidth="1"/>
    <col min="45" max="45" width="0.85546875" style="139" customWidth="1"/>
    <col min="46" max="46" width="2.140625" style="139" customWidth="1"/>
    <col min="47" max="47" width="0.85546875" style="139" customWidth="1"/>
    <col min="48" max="72" width="2.140625" style="139" customWidth="1"/>
    <col min="73" max="96" width="2.00390625" style="139" customWidth="1"/>
    <col min="97" max="103" width="1.57421875" style="139" customWidth="1"/>
    <col min="104" max="16384" width="11.421875" style="139" customWidth="1"/>
  </cols>
  <sheetData>
    <row r="1" spans="1:14" ht="19.5">
      <c r="A1" s="137" t="s">
        <v>22</v>
      </c>
      <c r="B1" s="138"/>
      <c r="C1" s="138"/>
      <c r="D1" s="138"/>
      <c r="E1" s="138"/>
      <c r="F1" s="138"/>
      <c r="G1" s="138"/>
      <c r="H1" s="138"/>
      <c r="I1" s="138"/>
      <c r="J1" s="138"/>
      <c r="K1" s="138"/>
      <c r="L1" s="138"/>
      <c r="M1" s="138"/>
      <c r="N1" s="138"/>
    </row>
    <row r="2" spans="1:12" ht="19.5">
      <c r="A2" s="161"/>
      <c r="B2" s="138"/>
      <c r="C2" s="138"/>
      <c r="D2" s="138"/>
      <c r="E2" s="138"/>
      <c r="F2" s="138"/>
      <c r="G2" s="138"/>
      <c r="H2" s="138"/>
      <c r="I2" s="138"/>
      <c r="J2" s="138"/>
      <c r="K2" s="138"/>
      <c r="L2" s="138"/>
    </row>
    <row r="3" spans="1:13" ht="15.75">
      <c r="A3" s="140" t="s">
        <v>97</v>
      </c>
      <c r="B3" s="138"/>
      <c r="C3" s="138"/>
      <c r="D3" s="138"/>
      <c r="E3" s="138"/>
      <c r="F3" s="141"/>
      <c r="G3" s="141"/>
      <c r="H3" s="138"/>
      <c r="I3" s="138"/>
      <c r="J3" s="138"/>
      <c r="K3" s="138"/>
      <c r="L3" s="138"/>
      <c r="M3" s="142"/>
    </row>
    <row r="4" spans="1:14" ht="15.75">
      <c r="A4" s="140" t="s">
        <v>98</v>
      </c>
      <c r="B4" s="138"/>
      <c r="C4" s="138"/>
      <c r="D4" s="138"/>
      <c r="E4" s="138"/>
      <c r="F4" s="141"/>
      <c r="G4" s="141"/>
      <c r="H4" s="138"/>
      <c r="I4" s="138"/>
      <c r="J4" s="138"/>
      <c r="K4" s="138"/>
      <c r="L4" s="138"/>
      <c r="M4" s="138"/>
      <c r="N4" s="162"/>
    </row>
    <row r="5" spans="1:14" ht="12.75" customHeight="1">
      <c r="A5" s="143"/>
      <c r="B5" s="143"/>
      <c r="C5" s="143"/>
      <c r="D5" s="143"/>
      <c r="E5" s="143"/>
      <c r="F5" s="163"/>
      <c r="G5" s="163"/>
      <c r="H5" s="143"/>
      <c r="I5" s="143"/>
      <c r="J5" s="143"/>
      <c r="K5" s="143"/>
      <c r="L5" s="143"/>
      <c r="M5" s="210" t="s">
        <v>249</v>
      </c>
      <c r="N5" s="143"/>
    </row>
    <row r="6" spans="1:14" s="379" customFormat="1" ht="21.75" customHeight="1">
      <c r="A6" s="444" t="s">
        <v>362</v>
      </c>
      <c r="B6" s="376"/>
      <c r="C6" s="376"/>
      <c r="D6" s="376"/>
      <c r="E6" s="376"/>
      <c r="F6" s="377"/>
      <c r="G6" s="377"/>
      <c r="H6" s="377" t="s">
        <v>743</v>
      </c>
      <c r="I6" s="377"/>
      <c r="J6" s="377"/>
      <c r="K6" s="377"/>
      <c r="L6" s="377"/>
      <c r="M6" s="377"/>
      <c r="N6" s="378"/>
    </row>
    <row r="7" spans="1:13" s="379" customFormat="1" ht="6.75" customHeight="1">
      <c r="A7" s="380"/>
      <c r="B7" s="376"/>
      <c r="C7" s="376"/>
      <c r="D7" s="376"/>
      <c r="E7" s="376"/>
      <c r="F7" s="380"/>
      <c r="G7" s="380"/>
      <c r="H7" s="380"/>
      <c r="I7" s="380"/>
      <c r="J7" s="380"/>
      <c r="K7" s="380"/>
      <c r="L7" s="380"/>
      <c r="M7" s="380"/>
    </row>
    <row r="8" spans="1:78" s="379" customFormat="1" ht="21.75" customHeight="1">
      <c r="A8" s="518" t="s">
        <v>402</v>
      </c>
      <c r="B8" s="519"/>
      <c r="C8" s="519"/>
      <c r="D8" s="519"/>
      <c r="E8" s="519"/>
      <c r="F8" s="519"/>
      <c r="G8" s="519"/>
      <c r="H8" s="519"/>
      <c r="I8" s="519"/>
      <c r="J8" s="376"/>
      <c r="K8" s="376"/>
      <c r="L8" s="376"/>
      <c r="M8" s="376"/>
      <c r="N8" s="382"/>
      <c r="O8" s="383"/>
      <c r="S8" s="383"/>
      <c r="T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3"/>
      <c r="AY8" s="383"/>
      <c r="AZ8" s="383"/>
      <c r="BA8" s="383"/>
      <c r="BB8" s="383"/>
      <c r="BC8" s="383"/>
      <c r="BD8" s="383"/>
      <c r="BE8" s="383"/>
      <c r="BF8" s="383"/>
      <c r="BG8" s="383"/>
      <c r="BH8" s="383"/>
      <c r="BI8" s="383"/>
      <c r="BJ8" s="383"/>
      <c r="BK8" s="383"/>
      <c r="BL8" s="383"/>
      <c r="BM8" s="383"/>
      <c r="BN8" s="383"/>
      <c r="BO8" s="383"/>
      <c r="BP8" s="383"/>
      <c r="BQ8" s="383"/>
      <c r="BR8" s="383"/>
      <c r="BS8" s="383"/>
      <c r="BT8" s="383"/>
      <c r="BU8" s="383"/>
      <c r="BV8" s="383"/>
      <c r="BW8" s="383"/>
      <c r="BX8" s="383"/>
      <c r="BY8" s="383"/>
      <c r="BZ8" s="383"/>
    </row>
    <row r="9" spans="1:72" ht="11.25" customHeight="1">
      <c r="A9" s="143"/>
      <c r="B9" s="143"/>
      <c r="C9" s="143"/>
      <c r="D9" s="143"/>
      <c r="E9" s="143"/>
      <c r="F9" s="143"/>
      <c r="G9" s="143"/>
      <c r="H9" s="143"/>
      <c r="I9" s="143"/>
      <c r="J9" s="143"/>
      <c r="K9" s="143"/>
      <c r="L9" s="143"/>
      <c r="M9" s="143"/>
      <c r="N9" s="143"/>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row>
    <row r="10" spans="1:72" ht="37.5" customHeight="1">
      <c r="A10" s="164" t="s">
        <v>99</v>
      </c>
      <c r="B10" s="164" t="s">
        <v>100</v>
      </c>
      <c r="C10" s="164" t="s">
        <v>101</v>
      </c>
      <c r="D10" s="164" t="s">
        <v>102</v>
      </c>
      <c r="E10" s="164" t="s">
        <v>103</v>
      </c>
      <c r="F10" s="164" t="s">
        <v>104</v>
      </c>
      <c r="G10" s="165" t="s">
        <v>105</v>
      </c>
      <c r="H10" s="166"/>
      <c r="I10" s="164" t="s">
        <v>106</v>
      </c>
      <c r="J10" s="164" t="s">
        <v>256</v>
      </c>
      <c r="K10" s="164" t="s">
        <v>666</v>
      </c>
      <c r="L10" s="164" t="s">
        <v>107</v>
      </c>
      <c r="M10" s="486" t="s">
        <v>108</v>
      </c>
      <c r="N10" s="167"/>
      <c r="P10" s="145"/>
      <c r="Q10" s="148"/>
      <c r="R10" s="149"/>
      <c r="S10" s="145"/>
      <c r="T10" s="149"/>
      <c r="U10" s="145"/>
      <c r="V10" s="149"/>
      <c r="W10" s="145"/>
      <c r="X10" s="149"/>
      <c r="Y10" s="145"/>
      <c r="Z10" s="149"/>
      <c r="AA10" s="149"/>
      <c r="AB10" s="145"/>
      <c r="AC10" s="145"/>
      <c r="AD10" s="148"/>
      <c r="AE10" s="149"/>
      <c r="AF10" s="149"/>
      <c r="AG10" s="149"/>
      <c r="AH10" s="149"/>
      <c r="AI10" s="148"/>
      <c r="AJ10" s="149"/>
      <c r="AK10" s="149"/>
      <c r="AL10" s="149"/>
      <c r="AM10" s="145"/>
      <c r="AN10" s="148"/>
      <c r="AO10" s="150"/>
      <c r="AP10" s="148"/>
      <c r="AQ10" s="149"/>
      <c r="AR10" s="149"/>
      <c r="AS10" s="149"/>
      <c r="AT10" s="149"/>
      <c r="AU10" s="149"/>
      <c r="AV10" s="149"/>
      <c r="AW10" s="149"/>
      <c r="AX10" s="149"/>
      <c r="AY10" s="145"/>
      <c r="AZ10" s="149"/>
      <c r="BA10" s="149"/>
      <c r="BB10" s="149"/>
      <c r="BC10" s="145"/>
      <c r="BD10" s="149"/>
      <c r="BE10" s="149"/>
      <c r="BF10" s="149"/>
      <c r="BG10" s="149"/>
      <c r="BH10" s="145"/>
      <c r="BI10" s="149"/>
      <c r="BJ10" s="149"/>
      <c r="BK10" s="149"/>
      <c r="BL10" s="149"/>
      <c r="BM10" s="145"/>
      <c r="BN10" s="149"/>
      <c r="BO10" s="149"/>
      <c r="BP10" s="149"/>
      <c r="BQ10" s="149"/>
      <c r="BR10" s="149"/>
      <c r="BS10" s="149"/>
      <c r="BT10" s="148"/>
    </row>
    <row r="11" spans="1:72" ht="13.5">
      <c r="A11" s="168"/>
      <c r="B11" s="168"/>
      <c r="C11" s="168"/>
      <c r="D11" s="168"/>
      <c r="E11" s="168"/>
      <c r="F11" s="168"/>
      <c r="G11" s="146" t="s">
        <v>109</v>
      </c>
      <c r="H11" s="169" t="s">
        <v>110</v>
      </c>
      <c r="I11" s="168"/>
      <c r="J11" s="168"/>
      <c r="K11" s="168"/>
      <c r="L11" s="168"/>
      <c r="M11" s="146" t="s">
        <v>111</v>
      </c>
      <c r="N11" s="146" t="s">
        <v>112</v>
      </c>
      <c r="P11" s="170"/>
      <c r="Q11" s="145"/>
      <c r="R11" s="170"/>
      <c r="S11" s="170"/>
      <c r="T11" s="145"/>
      <c r="U11" s="170"/>
      <c r="V11" s="170"/>
      <c r="W11" s="170"/>
      <c r="X11" s="170"/>
      <c r="Y11" s="170"/>
      <c r="Z11" s="170"/>
      <c r="AA11" s="170"/>
      <c r="AB11" s="145"/>
      <c r="AC11" s="171"/>
      <c r="AD11" s="145"/>
      <c r="AE11" s="145"/>
      <c r="AF11" s="145"/>
      <c r="AG11" s="170"/>
      <c r="AH11" s="170"/>
      <c r="AI11" s="170"/>
      <c r="AJ11" s="170"/>
      <c r="AK11" s="170"/>
      <c r="AL11" s="170"/>
      <c r="AM11" s="145"/>
      <c r="AN11" s="170"/>
      <c r="AO11" s="170"/>
      <c r="AP11" s="171"/>
      <c r="AQ11" s="170"/>
      <c r="AR11" s="170"/>
      <c r="AS11" s="170"/>
      <c r="AT11" s="145"/>
      <c r="AU11" s="170"/>
      <c r="AV11" s="170"/>
      <c r="AW11" s="170"/>
      <c r="AX11" s="170"/>
      <c r="AY11" s="170"/>
      <c r="AZ11" s="170"/>
      <c r="BA11" s="170"/>
      <c r="BB11" s="170"/>
      <c r="BC11" s="145"/>
      <c r="BD11" s="170"/>
      <c r="BE11" s="170"/>
      <c r="BF11" s="170"/>
      <c r="BG11" s="170"/>
      <c r="BH11" s="145"/>
      <c r="BI11" s="170"/>
      <c r="BJ11" s="170"/>
      <c r="BK11" s="170"/>
      <c r="BL11" s="170"/>
      <c r="BM11" s="145"/>
      <c r="BN11" s="170"/>
      <c r="BO11" s="170"/>
      <c r="BP11" s="170"/>
      <c r="BQ11" s="170"/>
      <c r="BR11" s="145"/>
      <c r="BS11" s="170"/>
      <c r="BT11" s="171"/>
    </row>
    <row r="12" spans="1:72" ht="23.25" customHeight="1">
      <c r="A12" s="341">
        <v>1</v>
      </c>
      <c r="B12" s="341" t="s">
        <v>361</v>
      </c>
      <c r="C12" s="341" t="s">
        <v>238</v>
      </c>
      <c r="D12" s="341"/>
      <c r="E12" s="342" t="s">
        <v>396</v>
      </c>
      <c r="F12" s="343" t="s">
        <v>706</v>
      </c>
      <c r="G12" s="344" t="s">
        <v>238</v>
      </c>
      <c r="H12" s="344" t="s">
        <v>238</v>
      </c>
      <c r="I12" s="346">
        <v>20</v>
      </c>
      <c r="J12" s="346">
        <v>30</v>
      </c>
      <c r="K12" s="480">
        <f>J12*0.985</f>
        <v>29.55</v>
      </c>
      <c r="L12" s="345" t="s">
        <v>397</v>
      </c>
      <c r="M12" s="346">
        <v>1</v>
      </c>
      <c r="N12" s="347"/>
      <c r="P12" s="170"/>
      <c r="Q12" s="145"/>
      <c r="R12" s="170"/>
      <c r="S12" s="170"/>
      <c r="T12" s="145"/>
      <c r="U12" s="170"/>
      <c r="V12" s="170"/>
      <c r="W12" s="170"/>
      <c r="X12" s="170"/>
      <c r="Y12" s="170"/>
      <c r="Z12" s="170"/>
      <c r="AA12" s="170"/>
      <c r="AB12" s="145"/>
      <c r="AC12" s="171"/>
      <c r="AD12" s="145"/>
      <c r="AE12" s="145"/>
      <c r="AF12" s="145"/>
      <c r="AG12" s="170"/>
      <c r="AH12" s="170"/>
      <c r="AI12" s="170"/>
      <c r="AJ12" s="170"/>
      <c r="AK12" s="170"/>
      <c r="AL12" s="170"/>
      <c r="AM12" s="145"/>
      <c r="AN12" s="170"/>
      <c r="AO12" s="170"/>
      <c r="AP12" s="171"/>
      <c r="AQ12" s="170"/>
      <c r="AR12" s="170"/>
      <c r="AS12" s="170"/>
      <c r="AT12" s="145"/>
      <c r="AU12" s="170"/>
      <c r="AV12" s="170"/>
      <c r="AW12" s="170"/>
      <c r="AX12" s="170"/>
      <c r="AY12" s="170"/>
      <c r="AZ12" s="170"/>
      <c r="BA12" s="170"/>
      <c r="BB12" s="170"/>
      <c r="BC12" s="145"/>
      <c r="BD12" s="170"/>
      <c r="BE12" s="170"/>
      <c r="BF12" s="170"/>
      <c r="BG12" s="170"/>
      <c r="BH12" s="145"/>
      <c r="BI12" s="170"/>
      <c r="BJ12" s="170"/>
      <c r="BK12" s="170"/>
      <c r="BL12" s="170"/>
      <c r="BM12" s="145"/>
      <c r="BN12" s="170"/>
      <c r="BO12" s="170"/>
      <c r="BP12" s="170"/>
      <c r="BQ12" s="170"/>
      <c r="BR12" s="145"/>
      <c r="BS12" s="170"/>
      <c r="BT12" s="171"/>
    </row>
    <row r="13" spans="1:72" ht="23.25" customHeight="1">
      <c r="A13" s="341">
        <v>2</v>
      </c>
      <c r="B13" s="341" t="s">
        <v>663</v>
      </c>
      <c r="C13" s="341" t="s">
        <v>238</v>
      </c>
      <c r="D13" s="341"/>
      <c r="E13" s="342" t="s">
        <v>396</v>
      </c>
      <c r="F13" s="343" t="s">
        <v>703</v>
      </c>
      <c r="G13" s="344" t="s">
        <v>238</v>
      </c>
      <c r="H13" s="345"/>
      <c r="I13" s="346">
        <v>20</v>
      </c>
      <c r="J13" s="346">
        <v>30</v>
      </c>
      <c r="K13" s="480">
        <f aca="true" t="shared" si="0" ref="K13:K46">J13*0.985</f>
        <v>29.55</v>
      </c>
      <c r="L13" s="345" t="s">
        <v>397</v>
      </c>
      <c r="M13" s="346">
        <v>1</v>
      </c>
      <c r="N13" s="347"/>
      <c r="P13" s="170"/>
      <c r="Q13" s="145"/>
      <c r="R13" s="170"/>
      <c r="S13" s="170"/>
      <c r="T13" s="145"/>
      <c r="U13" s="170"/>
      <c r="V13" s="170"/>
      <c r="W13" s="170"/>
      <c r="X13" s="170"/>
      <c r="Y13" s="170"/>
      <c r="Z13" s="170"/>
      <c r="AA13" s="170"/>
      <c r="AB13" s="145"/>
      <c r="AC13" s="171"/>
      <c r="AD13" s="145"/>
      <c r="AE13" s="145"/>
      <c r="AF13" s="145"/>
      <c r="AG13" s="170"/>
      <c r="AH13" s="170"/>
      <c r="AI13" s="170"/>
      <c r="AJ13" s="170"/>
      <c r="AK13" s="170"/>
      <c r="AL13" s="170"/>
      <c r="AM13" s="145"/>
      <c r="AN13" s="170"/>
      <c r="AO13" s="170"/>
      <c r="AP13" s="171"/>
      <c r="AQ13" s="170"/>
      <c r="AR13" s="170"/>
      <c r="AS13" s="170"/>
      <c r="AT13" s="145"/>
      <c r="AU13" s="170"/>
      <c r="AV13" s="170"/>
      <c r="AW13" s="170"/>
      <c r="AX13" s="170"/>
      <c r="AY13" s="170"/>
      <c r="AZ13" s="170"/>
      <c r="BA13" s="170"/>
      <c r="BB13" s="170"/>
      <c r="BC13" s="145"/>
      <c r="BD13" s="170"/>
      <c r="BE13" s="170"/>
      <c r="BF13" s="170"/>
      <c r="BG13" s="170"/>
      <c r="BH13" s="145"/>
      <c r="BI13" s="170"/>
      <c r="BJ13" s="170"/>
      <c r="BK13" s="170"/>
      <c r="BL13" s="170"/>
      <c r="BM13" s="145"/>
      <c r="BN13" s="170"/>
      <c r="BO13" s="170"/>
      <c r="BP13" s="170"/>
      <c r="BQ13" s="170"/>
      <c r="BR13" s="145"/>
      <c r="BS13" s="170"/>
      <c r="BT13" s="171"/>
    </row>
    <row r="14" spans="1:72" ht="23.25" customHeight="1">
      <c r="A14" s="341">
        <v>3</v>
      </c>
      <c r="B14" s="341" t="s">
        <v>663</v>
      </c>
      <c r="C14" s="341" t="s">
        <v>238</v>
      </c>
      <c r="D14" s="341"/>
      <c r="E14" s="342" t="s">
        <v>396</v>
      </c>
      <c r="F14" s="343" t="s">
        <v>704</v>
      </c>
      <c r="G14" s="344" t="s">
        <v>238</v>
      </c>
      <c r="H14" s="345"/>
      <c r="I14" s="346">
        <v>20</v>
      </c>
      <c r="J14" s="346">
        <v>30</v>
      </c>
      <c r="K14" s="480">
        <f t="shared" si="0"/>
        <v>29.55</v>
      </c>
      <c r="L14" s="345" t="s">
        <v>397</v>
      </c>
      <c r="M14" s="346">
        <v>1</v>
      </c>
      <c r="N14" s="347"/>
      <c r="P14" s="170"/>
      <c r="Q14" s="145"/>
      <c r="R14" s="170"/>
      <c r="S14" s="170"/>
      <c r="T14" s="145"/>
      <c r="U14" s="170"/>
      <c r="V14" s="170"/>
      <c r="W14" s="170"/>
      <c r="X14" s="170"/>
      <c r="Y14" s="170"/>
      <c r="Z14" s="170"/>
      <c r="AA14" s="170"/>
      <c r="AB14" s="145"/>
      <c r="AC14" s="171"/>
      <c r="AD14" s="145"/>
      <c r="AE14" s="145"/>
      <c r="AF14" s="145"/>
      <c r="AG14" s="170"/>
      <c r="AH14" s="170"/>
      <c r="AI14" s="170"/>
      <c r="AJ14" s="170"/>
      <c r="AK14" s="170"/>
      <c r="AL14" s="170"/>
      <c r="AM14" s="145"/>
      <c r="AN14" s="170"/>
      <c r="AO14" s="170"/>
      <c r="AP14" s="171"/>
      <c r="AQ14" s="170"/>
      <c r="AR14" s="170"/>
      <c r="AS14" s="170"/>
      <c r="AT14" s="145"/>
      <c r="AU14" s="170"/>
      <c r="AV14" s="170"/>
      <c r="AW14" s="170"/>
      <c r="AX14" s="170"/>
      <c r="AY14" s="170"/>
      <c r="AZ14" s="170"/>
      <c r="BA14" s="170"/>
      <c r="BB14" s="170"/>
      <c r="BC14" s="145"/>
      <c r="BD14" s="170"/>
      <c r="BE14" s="170"/>
      <c r="BF14" s="170"/>
      <c r="BG14" s="170"/>
      <c r="BH14" s="145"/>
      <c r="BI14" s="170"/>
      <c r="BJ14" s="170"/>
      <c r="BK14" s="170"/>
      <c r="BL14" s="170"/>
      <c r="BM14" s="145"/>
      <c r="BN14" s="170"/>
      <c r="BO14" s="170"/>
      <c r="BP14" s="170"/>
      <c r="BQ14" s="170"/>
      <c r="BR14" s="145"/>
      <c r="BS14" s="170"/>
      <c r="BT14" s="171"/>
    </row>
    <row r="15" spans="1:72" ht="23.25" customHeight="1">
      <c r="A15" s="341">
        <v>4</v>
      </c>
      <c r="B15" s="341" t="s">
        <v>664</v>
      </c>
      <c r="C15" s="341" t="s">
        <v>238</v>
      </c>
      <c r="D15" s="341"/>
      <c r="E15" s="342" t="s">
        <v>396</v>
      </c>
      <c r="F15" s="343" t="s">
        <v>705</v>
      </c>
      <c r="G15" s="344" t="s">
        <v>238</v>
      </c>
      <c r="H15" s="345"/>
      <c r="I15" s="346">
        <v>20</v>
      </c>
      <c r="J15" s="346">
        <v>50</v>
      </c>
      <c r="K15" s="480">
        <f t="shared" si="0"/>
        <v>49.25</v>
      </c>
      <c r="L15" s="345" t="s">
        <v>397</v>
      </c>
      <c r="M15" s="346">
        <v>1</v>
      </c>
      <c r="N15" s="347"/>
      <c r="P15" s="170"/>
      <c r="Q15" s="145"/>
      <c r="R15" s="170"/>
      <c r="S15" s="170"/>
      <c r="T15" s="145"/>
      <c r="U15" s="170"/>
      <c r="V15" s="170"/>
      <c r="W15" s="170"/>
      <c r="X15" s="170"/>
      <c r="Y15" s="170"/>
      <c r="Z15" s="170"/>
      <c r="AA15" s="170"/>
      <c r="AB15" s="145"/>
      <c r="AC15" s="171"/>
      <c r="AD15" s="145"/>
      <c r="AE15" s="145"/>
      <c r="AF15" s="145"/>
      <c r="AG15" s="170"/>
      <c r="AH15" s="170"/>
      <c r="AI15" s="170"/>
      <c r="AJ15" s="170"/>
      <c r="AK15" s="170"/>
      <c r="AL15" s="170"/>
      <c r="AM15" s="145"/>
      <c r="AN15" s="170"/>
      <c r="AO15" s="170"/>
      <c r="AP15" s="171"/>
      <c r="AQ15" s="170"/>
      <c r="AR15" s="170"/>
      <c r="AS15" s="170"/>
      <c r="AT15" s="145"/>
      <c r="AU15" s="170"/>
      <c r="AV15" s="170"/>
      <c r="AW15" s="170"/>
      <c r="AX15" s="170"/>
      <c r="AY15" s="170"/>
      <c r="AZ15" s="170"/>
      <c r="BA15" s="170"/>
      <c r="BB15" s="170"/>
      <c r="BC15" s="145"/>
      <c r="BD15" s="170"/>
      <c r="BE15" s="170"/>
      <c r="BF15" s="170"/>
      <c r="BG15" s="170"/>
      <c r="BH15" s="145"/>
      <c r="BI15" s="170"/>
      <c r="BJ15" s="170"/>
      <c r="BK15" s="170"/>
      <c r="BL15" s="170"/>
      <c r="BM15" s="145"/>
      <c r="BN15" s="170"/>
      <c r="BO15" s="170"/>
      <c r="BP15" s="170"/>
      <c r="BQ15" s="170"/>
      <c r="BR15" s="145"/>
      <c r="BS15" s="170"/>
      <c r="BT15" s="171"/>
    </row>
    <row r="16" spans="1:72" ht="23.25" customHeight="1">
      <c r="A16" s="341">
        <v>5</v>
      </c>
      <c r="B16" s="341" t="s">
        <v>361</v>
      </c>
      <c r="C16" s="341" t="s">
        <v>238</v>
      </c>
      <c r="D16" s="341"/>
      <c r="E16" s="342" t="s">
        <v>396</v>
      </c>
      <c r="F16" s="343" t="s">
        <v>702</v>
      </c>
      <c r="G16" s="344" t="s">
        <v>238</v>
      </c>
      <c r="H16" s="345"/>
      <c r="I16" s="346">
        <v>25</v>
      </c>
      <c r="J16" s="346">
        <v>80</v>
      </c>
      <c r="K16" s="480">
        <f t="shared" si="0"/>
        <v>78.8</v>
      </c>
      <c r="L16" s="345" t="s">
        <v>397</v>
      </c>
      <c r="M16" s="346">
        <v>1</v>
      </c>
      <c r="N16" s="347"/>
      <c r="P16" s="170"/>
      <c r="Q16" s="145"/>
      <c r="R16" s="170"/>
      <c r="S16" s="170"/>
      <c r="T16" s="145"/>
      <c r="U16" s="170"/>
      <c r="V16" s="170"/>
      <c r="W16" s="170"/>
      <c r="X16" s="170"/>
      <c r="Y16" s="170"/>
      <c r="Z16" s="170"/>
      <c r="AA16" s="170"/>
      <c r="AB16" s="145"/>
      <c r="AC16" s="171"/>
      <c r="AD16" s="145"/>
      <c r="AE16" s="145"/>
      <c r="AF16" s="145"/>
      <c r="AG16" s="170"/>
      <c r="AH16" s="170"/>
      <c r="AI16" s="170"/>
      <c r="AJ16" s="170"/>
      <c r="AK16" s="170"/>
      <c r="AL16" s="170"/>
      <c r="AM16" s="145"/>
      <c r="AN16" s="170"/>
      <c r="AO16" s="170"/>
      <c r="AP16" s="171"/>
      <c r="AQ16" s="170"/>
      <c r="AR16" s="170"/>
      <c r="AS16" s="170"/>
      <c r="AT16" s="145"/>
      <c r="AU16" s="170"/>
      <c r="AV16" s="170"/>
      <c r="AW16" s="170"/>
      <c r="AX16" s="170"/>
      <c r="AY16" s="170"/>
      <c r="AZ16" s="170"/>
      <c r="BA16" s="170"/>
      <c r="BB16" s="170"/>
      <c r="BC16" s="145"/>
      <c r="BD16" s="170"/>
      <c r="BE16" s="170"/>
      <c r="BF16" s="170"/>
      <c r="BG16" s="170"/>
      <c r="BH16" s="145"/>
      <c r="BI16" s="170"/>
      <c r="BJ16" s="170"/>
      <c r="BK16" s="170"/>
      <c r="BL16" s="170"/>
      <c r="BM16" s="145"/>
      <c r="BN16" s="170"/>
      <c r="BO16" s="170"/>
      <c r="BP16" s="170"/>
      <c r="BQ16" s="170"/>
      <c r="BR16" s="145"/>
      <c r="BS16" s="170"/>
      <c r="BT16" s="171"/>
    </row>
    <row r="17" spans="1:72" ht="23.25" customHeight="1">
      <c r="A17" s="341">
        <v>6</v>
      </c>
      <c r="B17" s="341" t="s">
        <v>361</v>
      </c>
      <c r="C17" s="341" t="s">
        <v>238</v>
      </c>
      <c r="D17" s="341"/>
      <c r="E17" s="342" t="s">
        <v>396</v>
      </c>
      <c r="F17" s="343" t="s">
        <v>636</v>
      </c>
      <c r="G17" s="344" t="s">
        <v>238</v>
      </c>
      <c r="H17" s="345"/>
      <c r="I17" s="346">
        <v>20</v>
      </c>
      <c r="J17" s="346">
        <v>60</v>
      </c>
      <c r="K17" s="480">
        <f t="shared" si="0"/>
        <v>59.1</v>
      </c>
      <c r="L17" s="345" t="s">
        <v>397</v>
      </c>
      <c r="M17" s="346">
        <v>1</v>
      </c>
      <c r="N17" s="347"/>
      <c r="P17" s="170"/>
      <c r="Q17" s="145"/>
      <c r="R17" s="170"/>
      <c r="S17" s="170"/>
      <c r="T17" s="145"/>
      <c r="U17" s="170"/>
      <c r="V17" s="170"/>
      <c r="W17" s="170"/>
      <c r="X17" s="170"/>
      <c r="Y17" s="170"/>
      <c r="Z17" s="170"/>
      <c r="AA17" s="170"/>
      <c r="AB17" s="145"/>
      <c r="AC17" s="171"/>
      <c r="AD17" s="145"/>
      <c r="AE17" s="145"/>
      <c r="AF17" s="145"/>
      <c r="AG17" s="170"/>
      <c r="AH17" s="170"/>
      <c r="AI17" s="170"/>
      <c r="AJ17" s="170"/>
      <c r="AK17" s="170"/>
      <c r="AL17" s="170"/>
      <c r="AM17" s="145"/>
      <c r="AN17" s="170"/>
      <c r="AO17" s="170"/>
      <c r="AP17" s="171"/>
      <c r="AQ17" s="170"/>
      <c r="AR17" s="170"/>
      <c r="AS17" s="170"/>
      <c r="AT17" s="145"/>
      <c r="AU17" s="170"/>
      <c r="AV17" s="170"/>
      <c r="AW17" s="170"/>
      <c r="AX17" s="170"/>
      <c r="AY17" s="170"/>
      <c r="AZ17" s="170"/>
      <c r="BA17" s="170"/>
      <c r="BB17" s="170"/>
      <c r="BC17" s="145"/>
      <c r="BD17" s="170"/>
      <c r="BE17" s="170"/>
      <c r="BF17" s="170"/>
      <c r="BG17" s="170"/>
      <c r="BH17" s="145"/>
      <c r="BI17" s="170"/>
      <c r="BJ17" s="170"/>
      <c r="BK17" s="170"/>
      <c r="BL17" s="170"/>
      <c r="BM17" s="145"/>
      <c r="BN17" s="170"/>
      <c r="BO17" s="170"/>
      <c r="BP17" s="170"/>
      <c r="BQ17" s="170"/>
      <c r="BR17" s="145"/>
      <c r="BS17" s="170"/>
      <c r="BT17" s="171"/>
    </row>
    <row r="18" spans="1:72" ht="23.25" customHeight="1">
      <c r="A18" s="341">
        <v>7</v>
      </c>
      <c r="B18" s="341" t="s">
        <v>361</v>
      </c>
      <c r="C18" s="341" t="s">
        <v>238</v>
      </c>
      <c r="D18" s="341"/>
      <c r="E18" s="342" t="s">
        <v>396</v>
      </c>
      <c r="F18" s="343" t="s">
        <v>637</v>
      </c>
      <c r="G18" s="344" t="s">
        <v>238</v>
      </c>
      <c r="H18" s="345"/>
      <c r="I18" s="346">
        <v>20</v>
      </c>
      <c r="J18" s="346">
        <v>80</v>
      </c>
      <c r="K18" s="480">
        <f t="shared" si="0"/>
        <v>78.8</v>
      </c>
      <c r="L18" s="345" t="s">
        <v>397</v>
      </c>
      <c r="M18" s="346">
        <v>1</v>
      </c>
      <c r="N18" s="347"/>
      <c r="P18" s="170"/>
      <c r="Q18" s="145"/>
      <c r="R18" s="170"/>
      <c r="S18" s="170"/>
      <c r="T18" s="145"/>
      <c r="U18" s="170"/>
      <c r="V18" s="170"/>
      <c r="W18" s="170"/>
      <c r="X18" s="170"/>
      <c r="Y18" s="170"/>
      <c r="Z18" s="170"/>
      <c r="AA18" s="170"/>
      <c r="AB18" s="145"/>
      <c r="AC18" s="171"/>
      <c r="AD18" s="145"/>
      <c r="AE18" s="145"/>
      <c r="AF18" s="145"/>
      <c r="AG18" s="170"/>
      <c r="AH18" s="170"/>
      <c r="AI18" s="170"/>
      <c r="AJ18" s="170"/>
      <c r="AK18" s="170"/>
      <c r="AL18" s="170"/>
      <c r="AM18" s="145"/>
      <c r="AN18" s="170"/>
      <c r="AO18" s="170"/>
      <c r="AP18" s="171"/>
      <c r="AQ18" s="170"/>
      <c r="AR18" s="170"/>
      <c r="AS18" s="170"/>
      <c r="AT18" s="145"/>
      <c r="AU18" s="170"/>
      <c r="AV18" s="170"/>
      <c r="AW18" s="170"/>
      <c r="AX18" s="170"/>
      <c r="AY18" s="170"/>
      <c r="AZ18" s="170"/>
      <c r="BA18" s="170"/>
      <c r="BB18" s="170"/>
      <c r="BC18" s="145"/>
      <c r="BD18" s="170"/>
      <c r="BE18" s="170"/>
      <c r="BF18" s="170"/>
      <c r="BG18" s="170"/>
      <c r="BH18" s="145"/>
      <c r="BI18" s="170"/>
      <c r="BJ18" s="170"/>
      <c r="BK18" s="170"/>
      <c r="BL18" s="170"/>
      <c r="BM18" s="145"/>
      <c r="BN18" s="170"/>
      <c r="BO18" s="170"/>
      <c r="BP18" s="170"/>
      <c r="BQ18" s="170"/>
      <c r="BR18" s="145"/>
      <c r="BS18" s="170"/>
      <c r="BT18" s="171"/>
    </row>
    <row r="19" spans="1:72" ht="23.25" customHeight="1">
      <c r="A19" s="341">
        <v>8</v>
      </c>
      <c r="B19" s="341" t="s">
        <v>361</v>
      </c>
      <c r="C19" s="341" t="s">
        <v>238</v>
      </c>
      <c r="D19" s="341"/>
      <c r="E19" s="342" t="s">
        <v>396</v>
      </c>
      <c r="F19" s="343" t="s">
        <v>638</v>
      </c>
      <c r="G19" s="344" t="s">
        <v>238</v>
      </c>
      <c r="H19" s="345"/>
      <c r="I19" s="346">
        <v>20</v>
      </c>
      <c r="J19" s="346">
        <v>30</v>
      </c>
      <c r="K19" s="480">
        <f t="shared" si="0"/>
        <v>29.55</v>
      </c>
      <c r="L19" s="345" t="s">
        <v>397</v>
      </c>
      <c r="M19" s="346">
        <v>1</v>
      </c>
      <c r="N19" s="347"/>
      <c r="P19" s="170"/>
      <c r="Q19" s="145"/>
      <c r="R19" s="170"/>
      <c r="S19" s="170"/>
      <c r="T19" s="145"/>
      <c r="U19" s="170"/>
      <c r="V19" s="170"/>
      <c r="W19" s="170"/>
      <c r="X19" s="170"/>
      <c r="Y19" s="170"/>
      <c r="Z19" s="170"/>
      <c r="AA19" s="170"/>
      <c r="AB19" s="145"/>
      <c r="AC19" s="171"/>
      <c r="AD19" s="145"/>
      <c r="AE19" s="145"/>
      <c r="AF19" s="145"/>
      <c r="AG19" s="170"/>
      <c r="AH19" s="170"/>
      <c r="AI19" s="170"/>
      <c r="AJ19" s="170"/>
      <c r="AK19" s="170"/>
      <c r="AL19" s="170"/>
      <c r="AM19" s="145"/>
      <c r="AN19" s="170"/>
      <c r="AO19" s="170"/>
      <c r="AP19" s="171"/>
      <c r="AQ19" s="170"/>
      <c r="AR19" s="170"/>
      <c r="AS19" s="170"/>
      <c r="AT19" s="145"/>
      <c r="AU19" s="170"/>
      <c r="AV19" s="170"/>
      <c r="AW19" s="170"/>
      <c r="AX19" s="170"/>
      <c r="AY19" s="170"/>
      <c r="AZ19" s="170"/>
      <c r="BA19" s="170"/>
      <c r="BB19" s="170"/>
      <c r="BC19" s="145"/>
      <c r="BD19" s="170"/>
      <c r="BE19" s="170"/>
      <c r="BF19" s="170"/>
      <c r="BG19" s="170"/>
      <c r="BH19" s="145"/>
      <c r="BI19" s="170"/>
      <c r="BJ19" s="170"/>
      <c r="BK19" s="170"/>
      <c r="BL19" s="170"/>
      <c r="BM19" s="145"/>
      <c r="BN19" s="170"/>
      <c r="BO19" s="170"/>
      <c r="BP19" s="170"/>
      <c r="BQ19" s="170"/>
      <c r="BR19" s="145"/>
      <c r="BS19" s="170"/>
      <c r="BT19" s="171"/>
    </row>
    <row r="20" spans="1:72" ht="23.25" customHeight="1">
      <c r="A20" s="341">
        <v>9</v>
      </c>
      <c r="B20" s="341" t="s">
        <v>361</v>
      </c>
      <c r="C20" s="341" t="s">
        <v>238</v>
      </c>
      <c r="D20" s="341"/>
      <c r="E20" s="342" t="s">
        <v>396</v>
      </c>
      <c r="F20" s="343" t="s">
        <v>639</v>
      </c>
      <c r="G20" s="344" t="s">
        <v>238</v>
      </c>
      <c r="H20" s="345"/>
      <c r="I20" s="346">
        <v>20</v>
      </c>
      <c r="J20" s="346">
        <v>70</v>
      </c>
      <c r="K20" s="480">
        <f t="shared" si="0"/>
        <v>68.95</v>
      </c>
      <c r="L20" s="345" t="s">
        <v>397</v>
      </c>
      <c r="M20" s="346">
        <v>1</v>
      </c>
      <c r="N20" s="347"/>
      <c r="P20" s="170"/>
      <c r="Q20" s="145"/>
      <c r="R20" s="170"/>
      <c r="S20" s="170"/>
      <c r="T20" s="145"/>
      <c r="U20" s="170"/>
      <c r="V20" s="170"/>
      <c r="W20" s="170"/>
      <c r="X20" s="170"/>
      <c r="Y20" s="170"/>
      <c r="Z20" s="170"/>
      <c r="AA20" s="170"/>
      <c r="AB20" s="145"/>
      <c r="AC20" s="171"/>
      <c r="AD20" s="145"/>
      <c r="AE20" s="145"/>
      <c r="AF20" s="145"/>
      <c r="AG20" s="170"/>
      <c r="AH20" s="170"/>
      <c r="AI20" s="170"/>
      <c r="AJ20" s="170"/>
      <c r="AK20" s="170"/>
      <c r="AL20" s="170"/>
      <c r="AM20" s="145"/>
      <c r="AN20" s="170"/>
      <c r="AO20" s="170"/>
      <c r="AP20" s="171"/>
      <c r="AQ20" s="170"/>
      <c r="AR20" s="170"/>
      <c r="AS20" s="170"/>
      <c r="AT20" s="145"/>
      <c r="AU20" s="170"/>
      <c r="AV20" s="170"/>
      <c r="AW20" s="170"/>
      <c r="AX20" s="170"/>
      <c r="AY20" s="170"/>
      <c r="AZ20" s="170"/>
      <c r="BA20" s="170"/>
      <c r="BB20" s="170"/>
      <c r="BC20" s="145"/>
      <c r="BD20" s="170"/>
      <c r="BE20" s="170"/>
      <c r="BF20" s="170"/>
      <c r="BG20" s="170"/>
      <c r="BH20" s="145"/>
      <c r="BI20" s="170"/>
      <c r="BJ20" s="170"/>
      <c r="BK20" s="170"/>
      <c r="BL20" s="170"/>
      <c r="BM20" s="145"/>
      <c r="BN20" s="170"/>
      <c r="BO20" s="170"/>
      <c r="BP20" s="170"/>
      <c r="BQ20" s="170"/>
      <c r="BR20" s="145"/>
      <c r="BS20" s="170"/>
      <c r="BT20" s="171"/>
    </row>
    <row r="21" spans="1:72" ht="23.25" customHeight="1">
      <c r="A21" s="341">
        <v>10</v>
      </c>
      <c r="B21" s="341" t="s">
        <v>361</v>
      </c>
      <c r="C21" s="341" t="s">
        <v>238</v>
      </c>
      <c r="D21" s="341"/>
      <c r="E21" s="342" t="s">
        <v>396</v>
      </c>
      <c r="F21" s="343" t="s">
        <v>701</v>
      </c>
      <c r="G21" s="344" t="s">
        <v>238</v>
      </c>
      <c r="H21" s="345"/>
      <c r="I21" s="346">
        <v>25</v>
      </c>
      <c r="J21" s="346">
        <v>70</v>
      </c>
      <c r="K21" s="480">
        <f t="shared" si="0"/>
        <v>68.95</v>
      </c>
      <c r="L21" s="345" t="s">
        <v>397</v>
      </c>
      <c r="M21" s="346">
        <v>1</v>
      </c>
      <c r="N21" s="347"/>
      <c r="P21" s="170"/>
      <c r="Q21" s="145"/>
      <c r="R21" s="170"/>
      <c r="S21" s="170"/>
      <c r="T21" s="145"/>
      <c r="U21" s="170"/>
      <c r="V21" s="170"/>
      <c r="W21" s="170"/>
      <c r="X21" s="170"/>
      <c r="Y21" s="170"/>
      <c r="Z21" s="170"/>
      <c r="AA21" s="170"/>
      <c r="AB21" s="145"/>
      <c r="AC21" s="171"/>
      <c r="AD21" s="145"/>
      <c r="AE21" s="145"/>
      <c r="AF21" s="145"/>
      <c r="AG21" s="170"/>
      <c r="AH21" s="170"/>
      <c r="AI21" s="170"/>
      <c r="AJ21" s="170"/>
      <c r="AK21" s="170"/>
      <c r="AL21" s="170"/>
      <c r="AM21" s="145"/>
      <c r="AN21" s="170"/>
      <c r="AO21" s="170"/>
      <c r="AP21" s="171"/>
      <c r="AQ21" s="170"/>
      <c r="AR21" s="170"/>
      <c r="AS21" s="170"/>
      <c r="AT21" s="145"/>
      <c r="AU21" s="170"/>
      <c r="AV21" s="170"/>
      <c r="AW21" s="170"/>
      <c r="AX21" s="170"/>
      <c r="AY21" s="170"/>
      <c r="AZ21" s="170"/>
      <c r="BA21" s="170"/>
      <c r="BB21" s="170"/>
      <c r="BC21" s="145"/>
      <c r="BD21" s="170"/>
      <c r="BE21" s="170"/>
      <c r="BF21" s="170"/>
      <c r="BG21" s="170"/>
      <c r="BH21" s="145"/>
      <c r="BI21" s="170"/>
      <c r="BJ21" s="170"/>
      <c r="BK21" s="170"/>
      <c r="BL21" s="170"/>
      <c r="BM21" s="145"/>
      <c r="BN21" s="170"/>
      <c r="BO21" s="170"/>
      <c r="BP21" s="170"/>
      <c r="BQ21" s="170"/>
      <c r="BR21" s="145"/>
      <c r="BS21" s="170"/>
      <c r="BT21" s="171"/>
    </row>
    <row r="22" spans="1:72" ht="30.75" customHeight="1">
      <c r="A22" s="341">
        <v>11</v>
      </c>
      <c r="B22" s="341" t="s">
        <v>361</v>
      </c>
      <c r="C22" s="341" t="s">
        <v>238</v>
      </c>
      <c r="D22" s="341"/>
      <c r="E22" s="342" t="s">
        <v>396</v>
      </c>
      <c r="F22" s="343" t="s">
        <v>640</v>
      </c>
      <c r="G22" s="344" t="s">
        <v>238</v>
      </c>
      <c r="H22" s="345"/>
      <c r="I22" s="346">
        <v>20</v>
      </c>
      <c r="J22" s="346">
        <v>30</v>
      </c>
      <c r="K22" s="480">
        <f t="shared" si="0"/>
        <v>29.55</v>
      </c>
      <c r="L22" s="345" t="s">
        <v>397</v>
      </c>
      <c r="M22" s="346">
        <v>1</v>
      </c>
      <c r="N22" s="347"/>
      <c r="P22" s="170"/>
      <c r="Q22" s="145"/>
      <c r="R22" s="170"/>
      <c r="S22" s="170"/>
      <c r="T22" s="145"/>
      <c r="U22" s="170"/>
      <c r="V22" s="170"/>
      <c r="W22" s="170"/>
      <c r="X22" s="170"/>
      <c r="Y22" s="170"/>
      <c r="Z22" s="170"/>
      <c r="AA22" s="170"/>
      <c r="AB22" s="145"/>
      <c r="AC22" s="171"/>
      <c r="AD22" s="145"/>
      <c r="AE22" s="145"/>
      <c r="AF22" s="145"/>
      <c r="AG22" s="170"/>
      <c r="AH22" s="170"/>
      <c r="AI22" s="170"/>
      <c r="AJ22" s="170"/>
      <c r="AK22" s="170"/>
      <c r="AL22" s="170"/>
      <c r="AM22" s="145"/>
      <c r="AN22" s="170"/>
      <c r="AO22" s="170"/>
      <c r="AP22" s="171"/>
      <c r="AQ22" s="170"/>
      <c r="AR22" s="170"/>
      <c r="AS22" s="170"/>
      <c r="AT22" s="145"/>
      <c r="AU22" s="170"/>
      <c r="AV22" s="170"/>
      <c r="AW22" s="170"/>
      <c r="AX22" s="170"/>
      <c r="AY22" s="170"/>
      <c r="AZ22" s="170"/>
      <c r="BA22" s="170"/>
      <c r="BB22" s="170"/>
      <c r="BC22" s="145"/>
      <c r="BD22" s="170"/>
      <c r="BE22" s="170"/>
      <c r="BF22" s="170"/>
      <c r="BG22" s="170"/>
      <c r="BH22" s="145"/>
      <c r="BI22" s="170"/>
      <c r="BJ22" s="170"/>
      <c r="BK22" s="170"/>
      <c r="BL22" s="170"/>
      <c r="BM22" s="145"/>
      <c r="BN22" s="170"/>
      <c r="BO22" s="170"/>
      <c r="BP22" s="170"/>
      <c r="BQ22" s="170"/>
      <c r="BR22" s="145"/>
      <c r="BS22" s="170"/>
      <c r="BT22" s="171"/>
    </row>
    <row r="23" spans="1:72" ht="43.5" customHeight="1">
      <c r="A23" s="341">
        <v>12</v>
      </c>
      <c r="B23" s="341" t="s">
        <v>361</v>
      </c>
      <c r="C23" s="341" t="s">
        <v>238</v>
      </c>
      <c r="D23" s="341"/>
      <c r="E23" s="342" t="s">
        <v>396</v>
      </c>
      <c r="F23" s="343" t="s">
        <v>641</v>
      </c>
      <c r="G23" s="344" t="s">
        <v>238</v>
      </c>
      <c r="H23" s="345"/>
      <c r="I23" s="346">
        <v>10</v>
      </c>
      <c r="J23" s="346">
        <v>50</v>
      </c>
      <c r="K23" s="480">
        <f t="shared" si="0"/>
        <v>49.25</v>
      </c>
      <c r="L23" s="345" t="s">
        <v>397</v>
      </c>
      <c r="M23" s="346">
        <v>1</v>
      </c>
      <c r="N23" s="347"/>
      <c r="P23" s="170"/>
      <c r="Q23" s="145"/>
      <c r="R23" s="170"/>
      <c r="S23" s="170"/>
      <c r="T23" s="145"/>
      <c r="U23" s="170"/>
      <c r="V23" s="170"/>
      <c r="W23" s="170"/>
      <c r="X23" s="170"/>
      <c r="Y23" s="170"/>
      <c r="Z23" s="170"/>
      <c r="AA23" s="170"/>
      <c r="AB23" s="145"/>
      <c r="AC23" s="171"/>
      <c r="AD23" s="145"/>
      <c r="AE23" s="145"/>
      <c r="AF23" s="145"/>
      <c r="AG23" s="170"/>
      <c r="AH23" s="170"/>
      <c r="AI23" s="170"/>
      <c r="AJ23" s="170"/>
      <c r="AK23" s="170"/>
      <c r="AL23" s="170"/>
      <c r="AM23" s="145"/>
      <c r="AN23" s="170"/>
      <c r="AO23" s="170"/>
      <c r="AP23" s="171"/>
      <c r="AQ23" s="170"/>
      <c r="AR23" s="170"/>
      <c r="AS23" s="170"/>
      <c r="AT23" s="145"/>
      <c r="AU23" s="170"/>
      <c r="AV23" s="170"/>
      <c r="AW23" s="170"/>
      <c r="AX23" s="170"/>
      <c r="AY23" s="170"/>
      <c r="AZ23" s="170"/>
      <c r="BA23" s="170"/>
      <c r="BB23" s="170"/>
      <c r="BC23" s="145"/>
      <c r="BD23" s="170"/>
      <c r="BE23" s="170"/>
      <c r="BF23" s="170"/>
      <c r="BG23" s="170"/>
      <c r="BH23" s="145"/>
      <c r="BI23" s="170"/>
      <c r="BJ23" s="170"/>
      <c r="BK23" s="170"/>
      <c r="BL23" s="170"/>
      <c r="BM23" s="145"/>
      <c r="BN23" s="170"/>
      <c r="BO23" s="170"/>
      <c r="BP23" s="170"/>
      <c r="BQ23" s="170"/>
      <c r="BR23" s="145"/>
      <c r="BS23" s="170"/>
      <c r="BT23" s="171"/>
    </row>
    <row r="24" spans="1:72" ht="23.25" customHeight="1">
      <c r="A24" s="341">
        <v>13</v>
      </c>
      <c r="B24" s="341" t="s">
        <v>361</v>
      </c>
      <c r="C24" s="341" t="s">
        <v>238</v>
      </c>
      <c r="D24" s="341"/>
      <c r="E24" s="342" t="s">
        <v>396</v>
      </c>
      <c r="F24" s="343" t="s">
        <v>642</v>
      </c>
      <c r="G24" s="344" t="s">
        <v>238</v>
      </c>
      <c r="H24" s="345"/>
      <c r="I24" s="346">
        <v>10</v>
      </c>
      <c r="J24" s="346">
        <v>30</v>
      </c>
      <c r="K24" s="480">
        <f t="shared" si="0"/>
        <v>29.55</v>
      </c>
      <c r="L24" s="345" t="s">
        <v>397</v>
      </c>
      <c r="M24" s="346">
        <v>1</v>
      </c>
      <c r="N24" s="347"/>
      <c r="P24" s="170"/>
      <c r="Q24" s="145"/>
      <c r="R24" s="170"/>
      <c r="S24" s="170"/>
      <c r="T24" s="145"/>
      <c r="U24" s="170"/>
      <c r="V24" s="170"/>
      <c r="W24" s="170"/>
      <c r="X24" s="170"/>
      <c r="Y24" s="170"/>
      <c r="Z24" s="170"/>
      <c r="AA24" s="170"/>
      <c r="AB24" s="145"/>
      <c r="AC24" s="171"/>
      <c r="AD24" s="145"/>
      <c r="AE24" s="145"/>
      <c r="AF24" s="145"/>
      <c r="AG24" s="170"/>
      <c r="AH24" s="170"/>
      <c r="AI24" s="170"/>
      <c r="AJ24" s="170"/>
      <c r="AK24" s="170"/>
      <c r="AL24" s="170"/>
      <c r="AM24" s="145"/>
      <c r="AN24" s="170"/>
      <c r="AO24" s="170"/>
      <c r="AP24" s="171"/>
      <c r="AQ24" s="170"/>
      <c r="AR24" s="170"/>
      <c r="AS24" s="170"/>
      <c r="AT24" s="145"/>
      <c r="AU24" s="170"/>
      <c r="AV24" s="170"/>
      <c r="AW24" s="170"/>
      <c r="AX24" s="170"/>
      <c r="AY24" s="170"/>
      <c r="AZ24" s="170"/>
      <c r="BA24" s="170"/>
      <c r="BB24" s="170"/>
      <c r="BC24" s="145"/>
      <c r="BD24" s="170"/>
      <c r="BE24" s="170"/>
      <c r="BF24" s="170"/>
      <c r="BG24" s="170"/>
      <c r="BH24" s="145"/>
      <c r="BI24" s="170"/>
      <c r="BJ24" s="170"/>
      <c r="BK24" s="170"/>
      <c r="BL24" s="170"/>
      <c r="BM24" s="145"/>
      <c r="BN24" s="170"/>
      <c r="BO24" s="170"/>
      <c r="BP24" s="170"/>
      <c r="BQ24" s="170"/>
      <c r="BR24" s="145"/>
      <c r="BS24" s="170"/>
      <c r="BT24" s="171"/>
    </row>
    <row r="25" spans="1:72" ht="23.25" customHeight="1">
      <c r="A25" s="341">
        <v>14</v>
      </c>
      <c r="B25" s="341" t="s">
        <v>361</v>
      </c>
      <c r="C25" s="341" t="s">
        <v>238</v>
      </c>
      <c r="D25" s="341"/>
      <c r="E25" s="342" t="s">
        <v>396</v>
      </c>
      <c r="F25" s="343" t="s">
        <v>643</v>
      </c>
      <c r="G25" s="344" t="s">
        <v>238</v>
      </c>
      <c r="H25" s="345"/>
      <c r="I25" s="346">
        <v>10</v>
      </c>
      <c r="J25" s="346">
        <v>50</v>
      </c>
      <c r="K25" s="480">
        <f t="shared" si="0"/>
        <v>49.25</v>
      </c>
      <c r="L25" s="345" t="s">
        <v>397</v>
      </c>
      <c r="M25" s="346">
        <v>1</v>
      </c>
      <c r="N25" s="347"/>
      <c r="P25" s="170"/>
      <c r="Q25" s="145"/>
      <c r="R25" s="170"/>
      <c r="S25" s="170"/>
      <c r="T25" s="145"/>
      <c r="U25" s="170"/>
      <c r="V25" s="170"/>
      <c r="W25" s="170"/>
      <c r="X25" s="170"/>
      <c r="Y25" s="170"/>
      <c r="Z25" s="170"/>
      <c r="AA25" s="170"/>
      <c r="AB25" s="145"/>
      <c r="AC25" s="171"/>
      <c r="AD25" s="145"/>
      <c r="AE25" s="145"/>
      <c r="AF25" s="145"/>
      <c r="AG25" s="170"/>
      <c r="AH25" s="170"/>
      <c r="AI25" s="170"/>
      <c r="AJ25" s="170"/>
      <c r="AK25" s="170"/>
      <c r="AL25" s="170"/>
      <c r="AM25" s="145"/>
      <c r="AN25" s="170"/>
      <c r="AO25" s="170"/>
      <c r="AP25" s="171"/>
      <c r="AQ25" s="170"/>
      <c r="AR25" s="170"/>
      <c r="AS25" s="170"/>
      <c r="AT25" s="145"/>
      <c r="AU25" s="170"/>
      <c r="AV25" s="170"/>
      <c r="AW25" s="170"/>
      <c r="AX25" s="170"/>
      <c r="AY25" s="170"/>
      <c r="AZ25" s="170"/>
      <c r="BA25" s="170"/>
      <c r="BB25" s="170"/>
      <c r="BC25" s="145"/>
      <c r="BD25" s="170"/>
      <c r="BE25" s="170"/>
      <c r="BF25" s="170"/>
      <c r="BG25" s="170"/>
      <c r="BH25" s="145"/>
      <c r="BI25" s="170"/>
      <c r="BJ25" s="170"/>
      <c r="BK25" s="170"/>
      <c r="BL25" s="170"/>
      <c r="BM25" s="145"/>
      <c r="BN25" s="170"/>
      <c r="BO25" s="170"/>
      <c r="BP25" s="170"/>
      <c r="BQ25" s="170"/>
      <c r="BR25" s="145"/>
      <c r="BS25" s="170"/>
      <c r="BT25" s="171"/>
    </row>
    <row r="26" spans="1:72" ht="43.5" customHeight="1">
      <c r="A26" s="341">
        <v>15</v>
      </c>
      <c r="B26" s="341" t="s">
        <v>361</v>
      </c>
      <c r="C26" s="341" t="s">
        <v>238</v>
      </c>
      <c r="D26" s="341"/>
      <c r="E26" s="342" t="s">
        <v>396</v>
      </c>
      <c r="F26" s="343" t="s">
        <v>644</v>
      </c>
      <c r="G26" s="344" t="s">
        <v>238</v>
      </c>
      <c r="H26" s="345"/>
      <c r="I26" s="346">
        <v>10</v>
      </c>
      <c r="J26" s="346">
        <v>50</v>
      </c>
      <c r="K26" s="480">
        <f t="shared" si="0"/>
        <v>49.25</v>
      </c>
      <c r="L26" s="345" t="s">
        <v>397</v>
      </c>
      <c r="M26" s="346">
        <v>1</v>
      </c>
      <c r="N26" s="347"/>
      <c r="P26" s="170"/>
      <c r="Q26" s="145"/>
      <c r="R26" s="170"/>
      <c r="S26" s="170"/>
      <c r="T26" s="145"/>
      <c r="U26" s="170"/>
      <c r="V26" s="170"/>
      <c r="W26" s="170"/>
      <c r="X26" s="170"/>
      <c r="Y26" s="170"/>
      <c r="Z26" s="170"/>
      <c r="AA26" s="170"/>
      <c r="AB26" s="145"/>
      <c r="AC26" s="171"/>
      <c r="AD26" s="145"/>
      <c r="AE26" s="145"/>
      <c r="AF26" s="145"/>
      <c r="AG26" s="170"/>
      <c r="AH26" s="170"/>
      <c r="AI26" s="170"/>
      <c r="AJ26" s="170"/>
      <c r="AK26" s="170"/>
      <c r="AL26" s="170"/>
      <c r="AM26" s="145"/>
      <c r="AN26" s="170"/>
      <c r="AO26" s="170"/>
      <c r="AP26" s="171"/>
      <c r="AQ26" s="170"/>
      <c r="AR26" s="170"/>
      <c r="AS26" s="170"/>
      <c r="AT26" s="145"/>
      <c r="AU26" s="170"/>
      <c r="AV26" s="170"/>
      <c r="AW26" s="170"/>
      <c r="AX26" s="170"/>
      <c r="AY26" s="170"/>
      <c r="AZ26" s="170"/>
      <c r="BA26" s="170"/>
      <c r="BB26" s="170"/>
      <c r="BC26" s="145"/>
      <c r="BD26" s="170"/>
      <c r="BE26" s="170"/>
      <c r="BF26" s="170"/>
      <c r="BG26" s="170"/>
      <c r="BH26" s="145"/>
      <c r="BI26" s="170"/>
      <c r="BJ26" s="170"/>
      <c r="BK26" s="170"/>
      <c r="BL26" s="170"/>
      <c r="BM26" s="145"/>
      <c r="BN26" s="170"/>
      <c r="BO26" s="170"/>
      <c r="BP26" s="170"/>
      <c r="BQ26" s="170"/>
      <c r="BR26" s="145"/>
      <c r="BS26" s="170"/>
      <c r="BT26" s="171"/>
    </row>
    <row r="27" spans="1:72" ht="33" customHeight="1">
      <c r="A27" s="341">
        <v>16</v>
      </c>
      <c r="B27" s="341" t="s">
        <v>361</v>
      </c>
      <c r="C27" s="341" t="s">
        <v>238</v>
      </c>
      <c r="D27" s="341"/>
      <c r="E27" s="342" t="s">
        <v>396</v>
      </c>
      <c r="F27" s="343" t="s">
        <v>645</v>
      </c>
      <c r="G27" s="344" t="s">
        <v>238</v>
      </c>
      <c r="H27" s="345"/>
      <c r="I27" s="346">
        <v>10</v>
      </c>
      <c r="J27" s="346">
        <v>80</v>
      </c>
      <c r="K27" s="480">
        <f t="shared" si="0"/>
        <v>78.8</v>
      </c>
      <c r="L27" s="345" t="s">
        <v>397</v>
      </c>
      <c r="M27" s="346">
        <v>1</v>
      </c>
      <c r="N27" s="347"/>
      <c r="P27" s="170"/>
      <c r="Q27" s="145"/>
      <c r="R27" s="170"/>
      <c r="S27" s="170"/>
      <c r="T27" s="145"/>
      <c r="U27" s="170"/>
      <c r="V27" s="170"/>
      <c r="W27" s="170"/>
      <c r="X27" s="170"/>
      <c r="Y27" s="170"/>
      <c r="Z27" s="170"/>
      <c r="AA27" s="170"/>
      <c r="AB27" s="145"/>
      <c r="AC27" s="171"/>
      <c r="AD27" s="145"/>
      <c r="AE27" s="145"/>
      <c r="AF27" s="145"/>
      <c r="AG27" s="170"/>
      <c r="AH27" s="170"/>
      <c r="AI27" s="170"/>
      <c r="AJ27" s="170"/>
      <c r="AK27" s="170"/>
      <c r="AL27" s="170"/>
      <c r="AM27" s="145"/>
      <c r="AN27" s="170"/>
      <c r="AO27" s="170"/>
      <c r="AP27" s="171"/>
      <c r="AQ27" s="170"/>
      <c r="AR27" s="170"/>
      <c r="AS27" s="170"/>
      <c r="AT27" s="145"/>
      <c r="AU27" s="170"/>
      <c r="AV27" s="170"/>
      <c r="AW27" s="170"/>
      <c r="AX27" s="170"/>
      <c r="AY27" s="170"/>
      <c r="AZ27" s="170"/>
      <c r="BA27" s="170"/>
      <c r="BB27" s="170"/>
      <c r="BC27" s="145"/>
      <c r="BD27" s="170"/>
      <c r="BE27" s="170"/>
      <c r="BF27" s="170"/>
      <c r="BG27" s="170"/>
      <c r="BH27" s="145"/>
      <c r="BI27" s="170"/>
      <c r="BJ27" s="170"/>
      <c r="BK27" s="170"/>
      <c r="BL27" s="170"/>
      <c r="BM27" s="145"/>
      <c r="BN27" s="170"/>
      <c r="BO27" s="170"/>
      <c r="BP27" s="170"/>
      <c r="BQ27" s="170"/>
      <c r="BR27" s="145"/>
      <c r="BS27" s="170"/>
      <c r="BT27" s="171"/>
    </row>
    <row r="28" spans="1:72" ht="23.25" customHeight="1">
      <c r="A28" s="341">
        <v>17</v>
      </c>
      <c r="B28" s="341" t="s">
        <v>361</v>
      </c>
      <c r="C28" s="341" t="s">
        <v>238</v>
      </c>
      <c r="D28" s="341"/>
      <c r="E28" s="342" t="s">
        <v>396</v>
      </c>
      <c r="F28" s="343" t="s">
        <v>700</v>
      </c>
      <c r="G28" s="344" t="s">
        <v>238</v>
      </c>
      <c r="H28" s="345"/>
      <c r="I28" s="346">
        <v>20</v>
      </c>
      <c r="J28" s="346">
        <v>100</v>
      </c>
      <c r="K28" s="480">
        <f t="shared" si="0"/>
        <v>98.5</v>
      </c>
      <c r="L28" s="345" t="s">
        <v>397</v>
      </c>
      <c r="M28" s="346">
        <v>1</v>
      </c>
      <c r="N28" s="347"/>
      <c r="P28" s="170"/>
      <c r="Q28" s="145"/>
      <c r="R28" s="170"/>
      <c r="S28" s="170"/>
      <c r="T28" s="145"/>
      <c r="U28" s="170"/>
      <c r="V28" s="170"/>
      <c r="W28" s="170"/>
      <c r="X28" s="170"/>
      <c r="Y28" s="170"/>
      <c r="Z28" s="170"/>
      <c r="AA28" s="170"/>
      <c r="AB28" s="145"/>
      <c r="AC28" s="171"/>
      <c r="AD28" s="145"/>
      <c r="AE28" s="145"/>
      <c r="AF28" s="145"/>
      <c r="AG28" s="170"/>
      <c r="AH28" s="170"/>
      <c r="AI28" s="170"/>
      <c r="AJ28" s="170"/>
      <c r="AK28" s="170"/>
      <c r="AL28" s="170"/>
      <c r="AM28" s="145"/>
      <c r="AN28" s="170"/>
      <c r="AO28" s="170"/>
      <c r="AP28" s="171"/>
      <c r="AQ28" s="170"/>
      <c r="AR28" s="170"/>
      <c r="AS28" s="170"/>
      <c r="AT28" s="145"/>
      <c r="AU28" s="170"/>
      <c r="AV28" s="170"/>
      <c r="AW28" s="170"/>
      <c r="AX28" s="170"/>
      <c r="AY28" s="170"/>
      <c r="AZ28" s="170"/>
      <c r="BA28" s="170"/>
      <c r="BB28" s="170"/>
      <c r="BC28" s="145"/>
      <c r="BD28" s="170"/>
      <c r="BE28" s="170"/>
      <c r="BF28" s="170"/>
      <c r="BG28" s="170"/>
      <c r="BH28" s="145"/>
      <c r="BI28" s="170"/>
      <c r="BJ28" s="170"/>
      <c r="BK28" s="170"/>
      <c r="BL28" s="170"/>
      <c r="BM28" s="145"/>
      <c r="BN28" s="170"/>
      <c r="BO28" s="170"/>
      <c r="BP28" s="170"/>
      <c r="BQ28" s="170"/>
      <c r="BR28" s="145"/>
      <c r="BS28" s="170"/>
      <c r="BT28" s="171"/>
    </row>
    <row r="29" spans="1:72" ht="23.25" customHeight="1">
      <c r="A29" s="341">
        <v>18</v>
      </c>
      <c r="B29" s="341" t="s">
        <v>361</v>
      </c>
      <c r="C29" s="341" t="s">
        <v>238</v>
      </c>
      <c r="D29" s="341"/>
      <c r="E29" s="342" t="s">
        <v>396</v>
      </c>
      <c r="F29" s="343" t="s">
        <v>646</v>
      </c>
      <c r="G29" s="344" t="s">
        <v>238</v>
      </c>
      <c r="H29" s="345"/>
      <c r="I29" s="346">
        <v>5</v>
      </c>
      <c r="J29" s="346">
        <v>30</v>
      </c>
      <c r="K29" s="480">
        <f t="shared" si="0"/>
        <v>29.55</v>
      </c>
      <c r="L29" s="345" t="s">
        <v>397</v>
      </c>
      <c r="M29" s="346">
        <v>1</v>
      </c>
      <c r="N29" s="347"/>
      <c r="P29" s="170"/>
      <c r="Q29" s="145"/>
      <c r="R29" s="170"/>
      <c r="S29" s="170"/>
      <c r="T29" s="145"/>
      <c r="U29" s="170"/>
      <c r="V29" s="170"/>
      <c r="W29" s="170"/>
      <c r="X29" s="170"/>
      <c r="Y29" s="170"/>
      <c r="Z29" s="170"/>
      <c r="AA29" s="170"/>
      <c r="AB29" s="145"/>
      <c r="AC29" s="171"/>
      <c r="AD29" s="145"/>
      <c r="AE29" s="145"/>
      <c r="AF29" s="145"/>
      <c r="AG29" s="170"/>
      <c r="AH29" s="170"/>
      <c r="AI29" s="170"/>
      <c r="AJ29" s="170"/>
      <c r="AK29" s="170"/>
      <c r="AL29" s="170"/>
      <c r="AM29" s="145"/>
      <c r="AN29" s="170"/>
      <c r="AO29" s="170"/>
      <c r="AP29" s="171"/>
      <c r="AQ29" s="170"/>
      <c r="AR29" s="170"/>
      <c r="AS29" s="170"/>
      <c r="AT29" s="145"/>
      <c r="AU29" s="170"/>
      <c r="AV29" s="170"/>
      <c r="AW29" s="170"/>
      <c r="AX29" s="170"/>
      <c r="AY29" s="170"/>
      <c r="AZ29" s="170"/>
      <c r="BA29" s="170"/>
      <c r="BB29" s="170"/>
      <c r="BC29" s="145"/>
      <c r="BD29" s="170"/>
      <c r="BE29" s="170"/>
      <c r="BF29" s="170"/>
      <c r="BG29" s="170"/>
      <c r="BH29" s="145"/>
      <c r="BI29" s="170"/>
      <c r="BJ29" s="170"/>
      <c r="BK29" s="170"/>
      <c r="BL29" s="170"/>
      <c r="BM29" s="145"/>
      <c r="BN29" s="170"/>
      <c r="BO29" s="170"/>
      <c r="BP29" s="170"/>
      <c r="BQ29" s="170"/>
      <c r="BR29" s="145"/>
      <c r="BS29" s="170"/>
      <c r="BT29" s="171"/>
    </row>
    <row r="30" spans="1:72" ht="23.25" customHeight="1">
      <c r="A30" s="341">
        <v>19</v>
      </c>
      <c r="B30" s="341" t="s">
        <v>361</v>
      </c>
      <c r="C30" s="341" t="s">
        <v>238</v>
      </c>
      <c r="D30" s="341"/>
      <c r="E30" s="342" t="s">
        <v>396</v>
      </c>
      <c r="F30" s="343" t="s">
        <v>647</v>
      </c>
      <c r="G30" s="344" t="s">
        <v>238</v>
      </c>
      <c r="H30" s="345"/>
      <c r="I30" s="346">
        <v>25</v>
      </c>
      <c r="J30" s="346">
        <v>80</v>
      </c>
      <c r="K30" s="480">
        <f t="shared" si="0"/>
        <v>78.8</v>
      </c>
      <c r="L30" s="345" t="s">
        <v>397</v>
      </c>
      <c r="M30" s="346">
        <v>1</v>
      </c>
      <c r="N30" s="347"/>
      <c r="P30" s="170"/>
      <c r="Q30" s="145"/>
      <c r="R30" s="170"/>
      <c r="S30" s="170"/>
      <c r="T30" s="145"/>
      <c r="U30" s="170"/>
      <c r="V30" s="170"/>
      <c r="W30" s="170"/>
      <c r="X30" s="170"/>
      <c r="Y30" s="170"/>
      <c r="Z30" s="170"/>
      <c r="AA30" s="170"/>
      <c r="AB30" s="145"/>
      <c r="AC30" s="171"/>
      <c r="AD30" s="145"/>
      <c r="AE30" s="145"/>
      <c r="AF30" s="145"/>
      <c r="AG30" s="170"/>
      <c r="AH30" s="170"/>
      <c r="AI30" s="170"/>
      <c r="AJ30" s="170"/>
      <c r="AK30" s="170"/>
      <c r="AL30" s="170"/>
      <c r="AM30" s="145"/>
      <c r="AN30" s="170"/>
      <c r="AO30" s="170"/>
      <c r="AP30" s="171"/>
      <c r="AQ30" s="170"/>
      <c r="AR30" s="170"/>
      <c r="AS30" s="170"/>
      <c r="AT30" s="145"/>
      <c r="AU30" s="170"/>
      <c r="AV30" s="170"/>
      <c r="AW30" s="170"/>
      <c r="AX30" s="170"/>
      <c r="AY30" s="170"/>
      <c r="AZ30" s="170"/>
      <c r="BA30" s="170"/>
      <c r="BB30" s="170"/>
      <c r="BC30" s="145"/>
      <c r="BD30" s="170"/>
      <c r="BE30" s="170"/>
      <c r="BF30" s="170"/>
      <c r="BG30" s="170"/>
      <c r="BH30" s="145"/>
      <c r="BI30" s="170"/>
      <c r="BJ30" s="170"/>
      <c r="BK30" s="170"/>
      <c r="BL30" s="170"/>
      <c r="BM30" s="145"/>
      <c r="BN30" s="170"/>
      <c r="BO30" s="170"/>
      <c r="BP30" s="170"/>
      <c r="BQ30" s="170"/>
      <c r="BR30" s="145"/>
      <c r="BS30" s="170"/>
      <c r="BT30" s="171"/>
    </row>
    <row r="31" spans="1:72" ht="23.25" customHeight="1">
      <c r="A31" s="341">
        <v>20</v>
      </c>
      <c r="B31" s="341" t="s">
        <v>361</v>
      </c>
      <c r="C31" s="341" t="s">
        <v>238</v>
      </c>
      <c r="D31" s="341"/>
      <c r="E31" s="342" t="s">
        <v>396</v>
      </c>
      <c r="F31" s="343" t="s">
        <v>648</v>
      </c>
      <c r="G31" s="344" t="s">
        <v>238</v>
      </c>
      <c r="H31" s="345"/>
      <c r="I31" s="346">
        <v>20</v>
      </c>
      <c r="J31" s="346">
        <v>30</v>
      </c>
      <c r="K31" s="480">
        <f t="shared" si="0"/>
        <v>29.55</v>
      </c>
      <c r="L31" s="345" t="s">
        <v>397</v>
      </c>
      <c r="M31" s="346">
        <v>1</v>
      </c>
      <c r="N31" s="347"/>
      <c r="P31" s="170"/>
      <c r="Q31" s="145"/>
      <c r="R31" s="170"/>
      <c r="S31" s="170"/>
      <c r="T31" s="145"/>
      <c r="U31" s="170"/>
      <c r="V31" s="170"/>
      <c r="W31" s="170"/>
      <c r="X31" s="170"/>
      <c r="Y31" s="170"/>
      <c r="Z31" s="170"/>
      <c r="AA31" s="170"/>
      <c r="AB31" s="145"/>
      <c r="AC31" s="171"/>
      <c r="AD31" s="145"/>
      <c r="AE31" s="145"/>
      <c r="AF31" s="145"/>
      <c r="AG31" s="170"/>
      <c r="AH31" s="170"/>
      <c r="AI31" s="170"/>
      <c r="AJ31" s="170"/>
      <c r="AK31" s="170"/>
      <c r="AL31" s="170"/>
      <c r="AM31" s="145"/>
      <c r="AN31" s="170"/>
      <c r="AO31" s="170"/>
      <c r="AP31" s="171"/>
      <c r="AQ31" s="170"/>
      <c r="AR31" s="170"/>
      <c r="AS31" s="170"/>
      <c r="AT31" s="145"/>
      <c r="AU31" s="170"/>
      <c r="AV31" s="170"/>
      <c r="AW31" s="170"/>
      <c r="AX31" s="170"/>
      <c r="AY31" s="170"/>
      <c r="AZ31" s="170"/>
      <c r="BA31" s="170"/>
      <c r="BB31" s="170"/>
      <c r="BC31" s="145"/>
      <c r="BD31" s="170"/>
      <c r="BE31" s="170"/>
      <c r="BF31" s="170"/>
      <c r="BG31" s="170"/>
      <c r="BH31" s="145"/>
      <c r="BI31" s="170"/>
      <c r="BJ31" s="170"/>
      <c r="BK31" s="170"/>
      <c r="BL31" s="170"/>
      <c r="BM31" s="145"/>
      <c r="BN31" s="170"/>
      <c r="BO31" s="170"/>
      <c r="BP31" s="170"/>
      <c r="BQ31" s="170"/>
      <c r="BR31" s="145"/>
      <c r="BS31" s="170"/>
      <c r="BT31" s="171"/>
    </row>
    <row r="32" spans="1:72" ht="23.25" customHeight="1">
      <c r="A32" s="341">
        <v>21</v>
      </c>
      <c r="B32" s="341" t="s">
        <v>361</v>
      </c>
      <c r="C32" s="341" t="s">
        <v>238</v>
      </c>
      <c r="D32" s="341"/>
      <c r="E32" s="342" t="s">
        <v>396</v>
      </c>
      <c r="F32" s="343" t="s">
        <v>649</v>
      </c>
      <c r="G32" s="344" t="s">
        <v>238</v>
      </c>
      <c r="H32" s="345"/>
      <c r="I32" s="346">
        <v>20</v>
      </c>
      <c r="J32" s="346">
        <v>60</v>
      </c>
      <c r="K32" s="480">
        <f t="shared" si="0"/>
        <v>59.1</v>
      </c>
      <c r="L32" s="345" t="s">
        <v>397</v>
      </c>
      <c r="M32" s="346">
        <v>1</v>
      </c>
      <c r="N32" s="347"/>
      <c r="P32" s="170"/>
      <c r="Q32" s="145"/>
      <c r="R32" s="170"/>
      <c r="S32" s="170"/>
      <c r="T32" s="145"/>
      <c r="U32" s="170"/>
      <c r="V32" s="170"/>
      <c r="W32" s="170"/>
      <c r="X32" s="170"/>
      <c r="Y32" s="170"/>
      <c r="Z32" s="170"/>
      <c r="AA32" s="170"/>
      <c r="AB32" s="145"/>
      <c r="AC32" s="171"/>
      <c r="AD32" s="145"/>
      <c r="AE32" s="145"/>
      <c r="AF32" s="145"/>
      <c r="AG32" s="170"/>
      <c r="AH32" s="170"/>
      <c r="AI32" s="170"/>
      <c r="AJ32" s="170"/>
      <c r="AK32" s="170"/>
      <c r="AL32" s="170"/>
      <c r="AM32" s="145"/>
      <c r="AN32" s="170"/>
      <c r="AO32" s="170"/>
      <c r="AP32" s="171"/>
      <c r="AQ32" s="170"/>
      <c r="AR32" s="170"/>
      <c r="AS32" s="170"/>
      <c r="AT32" s="145"/>
      <c r="AU32" s="170"/>
      <c r="AV32" s="170"/>
      <c r="AW32" s="170"/>
      <c r="AX32" s="170"/>
      <c r="AY32" s="170"/>
      <c r="AZ32" s="170"/>
      <c r="BA32" s="170"/>
      <c r="BB32" s="170"/>
      <c r="BC32" s="145"/>
      <c r="BD32" s="170"/>
      <c r="BE32" s="170"/>
      <c r="BF32" s="170"/>
      <c r="BG32" s="170"/>
      <c r="BH32" s="145"/>
      <c r="BI32" s="170"/>
      <c r="BJ32" s="170"/>
      <c r="BK32" s="170"/>
      <c r="BL32" s="170"/>
      <c r="BM32" s="145"/>
      <c r="BN32" s="170"/>
      <c r="BO32" s="170"/>
      <c r="BP32" s="170"/>
      <c r="BQ32" s="170"/>
      <c r="BR32" s="145"/>
      <c r="BS32" s="170"/>
      <c r="BT32" s="171"/>
    </row>
    <row r="33" spans="1:72" ht="23.25" customHeight="1">
      <c r="A33" s="341">
        <v>22</v>
      </c>
      <c r="B33" s="341" t="s">
        <v>663</v>
      </c>
      <c r="C33" s="341" t="s">
        <v>238</v>
      </c>
      <c r="D33" s="341"/>
      <c r="E33" s="342" t="s">
        <v>396</v>
      </c>
      <c r="F33" s="343" t="s">
        <v>650</v>
      </c>
      <c r="G33" s="344" t="s">
        <v>238</v>
      </c>
      <c r="H33" s="345"/>
      <c r="I33" s="346">
        <v>25</v>
      </c>
      <c r="J33" s="346">
        <v>40</v>
      </c>
      <c r="K33" s="480">
        <f t="shared" si="0"/>
        <v>39.4</v>
      </c>
      <c r="L33" s="345" t="s">
        <v>397</v>
      </c>
      <c r="M33" s="346">
        <v>1</v>
      </c>
      <c r="N33" s="347"/>
      <c r="P33" s="170"/>
      <c r="Q33" s="145"/>
      <c r="R33" s="170"/>
      <c r="S33" s="170"/>
      <c r="T33" s="145"/>
      <c r="U33" s="170"/>
      <c r="V33" s="170"/>
      <c r="W33" s="170"/>
      <c r="X33" s="170"/>
      <c r="Y33" s="170"/>
      <c r="Z33" s="170"/>
      <c r="AA33" s="170"/>
      <c r="AB33" s="145"/>
      <c r="AC33" s="171"/>
      <c r="AD33" s="145"/>
      <c r="AE33" s="145"/>
      <c r="AF33" s="145"/>
      <c r="AG33" s="170"/>
      <c r="AH33" s="170"/>
      <c r="AI33" s="170"/>
      <c r="AJ33" s="170"/>
      <c r="AK33" s="170"/>
      <c r="AL33" s="170"/>
      <c r="AM33" s="145"/>
      <c r="AN33" s="170"/>
      <c r="AO33" s="170"/>
      <c r="AP33" s="171"/>
      <c r="AQ33" s="170"/>
      <c r="AR33" s="170"/>
      <c r="AS33" s="170"/>
      <c r="AT33" s="145"/>
      <c r="AU33" s="170"/>
      <c r="AV33" s="170"/>
      <c r="AW33" s="170"/>
      <c r="AX33" s="170"/>
      <c r="AY33" s="170"/>
      <c r="AZ33" s="170"/>
      <c r="BA33" s="170"/>
      <c r="BB33" s="170"/>
      <c r="BC33" s="145"/>
      <c r="BD33" s="170"/>
      <c r="BE33" s="170"/>
      <c r="BF33" s="170"/>
      <c r="BG33" s="170"/>
      <c r="BH33" s="145"/>
      <c r="BI33" s="170"/>
      <c r="BJ33" s="170"/>
      <c r="BK33" s="170"/>
      <c r="BL33" s="170"/>
      <c r="BM33" s="145"/>
      <c r="BN33" s="170"/>
      <c r="BO33" s="170"/>
      <c r="BP33" s="170"/>
      <c r="BQ33" s="170"/>
      <c r="BR33" s="145"/>
      <c r="BS33" s="170"/>
      <c r="BT33" s="171"/>
    </row>
    <row r="34" spans="1:72" ht="23.25" customHeight="1">
      <c r="A34" s="341">
        <v>23</v>
      </c>
      <c r="B34" s="341" t="s">
        <v>361</v>
      </c>
      <c r="C34" s="341" t="s">
        <v>238</v>
      </c>
      <c r="D34" s="341"/>
      <c r="E34" s="342" t="s">
        <v>396</v>
      </c>
      <c r="F34" s="343" t="s">
        <v>651</v>
      </c>
      <c r="G34" s="344" t="s">
        <v>238</v>
      </c>
      <c r="H34" s="345"/>
      <c r="I34" s="346">
        <v>10</v>
      </c>
      <c r="J34" s="346">
        <v>50</v>
      </c>
      <c r="K34" s="480">
        <f t="shared" si="0"/>
        <v>49.25</v>
      </c>
      <c r="L34" s="345" t="s">
        <v>397</v>
      </c>
      <c r="M34" s="346">
        <v>1</v>
      </c>
      <c r="N34" s="347"/>
      <c r="P34" s="170"/>
      <c r="Q34" s="145"/>
      <c r="R34" s="170"/>
      <c r="S34" s="170"/>
      <c r="T34" s="145"/>
      <c r="U34" s="170"/>
      <c r="V34" s="170"/>
      <c r="W34" s="170"/>
      <c r="X34" s="170"/>
      <c r="Y34" s="170"/>
      <c r="Z34" s="170"/>
      <c r="AA34" s="170"/>
      <c r="AB34" s="145"/>
      <c r="AC34" s="171"/>
      <c r="AD34" s="145"/>
      <c r="AE34" s="145"/>
      <c r="AF34" s="145"/>
      <c r="AG34" s="170"/>
      <c r="AH34" s="170"/>
      <c r="AI34" s="170"/>
      <c r="AJ34" s="170"/>
      <c r="AK34" s="170"/>
      <c r="AL34" s="170"/>
      <c r="AM34" s="145"/>
      <c r="AN34" s="170"/>
      <c r="AO34" s="170"/>
      <c r="AP34" s="171"/>
      <c r="AQ34" s="170"/>
      <c r="AR34" s="170"/>
      <c r="AS34" s="170"/>
      <c r="AT34" s="145"/>
      <c r="AU34" s="170"/>
      <c r="AV34" s="170"/>
      <c r="AW34" s="170"/>
      <c r="AX34" s="170"/>
      <c r="AY34" s="170"/>
      <c r="AZ34" s="170"/>
      <c r="BA34" s="170"/>
      <c r="BB34" s="170"/>
      <c r="BC34" s="145"/>
      <c r="BD34" s="170"/>
      <c r="BE34" s="170"/>
      <c r="BF34" s="170"/>
      <c r="BG34" s="170"/>
      <c r="BH34" s="145"/>
      <c r="BI34" s="170"/>
      <c r="BJ34" s="170"/>
      <c r="BK34" s="170"/>
      <c r="BL34" s="170"/>
      <c r="BM34" s="145"/>
      <c r="BN34" s="170"/>
      <c r="BO34" s="170"/>
      <c r="BP34" s="170"/>
      <c r="BQ34" s="170"/>
      <c r="BR34" s="145"/>
      <c r="BS34" s="170"/>
      <c r="BT34" s="171"/>
    </row>
    <row r="35" spans="1:72" ht="42" customHeight="1">
      <c r="A35" s="341">
        <v>24</v>
      </c>
      <c r="B35" s="341" t="s">
        <v>361</v>
      </c>
      <c r="C35" s="341" t="s">
        <v>238</v>
      </c>
      <c r="D35" s="341"/>
      <c r="E35" s="342" t="s">
        <v>396</v>
      </c>
      <c r="F35" s="343" t="s">
        <v>652</v>
      </c>
      <c r="G35" s="344" t="s">
        <v>238</v>
      </c>
      <c r="H35" s="345"/>
      <c r="I35" s="346">
        <v>10</v>
      </c>
      <c r="J35" s="346">
        <v>50</v>
      </c>
      <c r="K35" s="480">
        <f t="shared" si="0"/>
        <v>49.25</v>
      </c>
      <c r="L35" s="345" t="s">
        <v>397</v>
      </c>
      <c r="M35" s="346">
        <v>1</v>
      </c>
      <c r="N35" s="347"/>
      <c r="P35" s="170"/>
      <c r="Q35" s="145"/>
      <c r="R35" s="170"/>
      <c r="S35" s="170"/>
      <c r="T35" s="145"/>
      <c r="U35" s="170"/>
      <c r="V35" s="170"/>
      <c r="W35" s="170"/>
      <c r="X35" s="170"/>
      <c r="Y35" s="170"/>
      <c r="Z35" s="170"/>
      <c r="AA35" s="170"/>
      <c r="AB35" s="145"/>
      <c r="AC35" s="171"/>
      <c r="AD35" s="145"/>
      <c r="AE35" s="145"/>
      <c r="AF35" s="145"/>
      <c r="AG35" s="170"/>
      <c r="AH35" s="170"/>
      <c r="AI35" s="170"/>
      <c r="AJ35" s="170"/>
      <c r="AK35" s="170"/>
      <c r="AL35" s="170"/>
      <c r="AM35" s="145"/>
      <c r="AN35" s="170"/>
      <c r="AO35" s="170"/>
      <c r="AP35" s="171"/>
      <c r="AQ35" s="170"/>
      <c r="AR35" s="170"/>
      <c r="AS35" s="170"/>
      <c r="AT35" s="145"/>
      <c r="AU35" s="170"/>
      <c r="AV35" s="170"/>
      <c r="AW35" s="170"/>
      <c r="AX35" s="170"/>
      <c r="AY35" s="170"/>
      <c r="AZ35" s="170"/>
      <c r="BA35" s="170"/>
      <c r="BB35" s="170"/>
      <c r="BC35" s="145"/>
      <c r="BD35" s="170"/>
      <c r="BE35" s="170"/>
      <c r="BF35" s="170"/>
      <c r="BG35" s="170"/>
      <c r="BH35" s="145"/>
      <c r="BI35" s="170"/>
      <c r="BJ35" s="170"/>
      <c r="BK35" s="170"/>
      <c r="BL35" s="170"/>
      <c r="BM35" s="145"/>
      <c r="BN35" s="170"/>
      <c r="BO35" s="170"/>
      <c r="BP35" s="170"/>
      <c r="BQ35" s="170"/>
      <c r="BR35" s="145"/>
      <c r="BS35" s="170"/>
      <c r="BT35" s="171"/>
    </row>
    <row r="36" spans="1:72" ht="23.25" customHeight="1">
      <c r="A36" s="341">
        <v>25</v>
      </c>
      <c r="B36" s="341" t="s">
        <v>361</v>
      </c>
      <c r="C36" s="341" t="s">
        <v>238</v>
      </c>
      <c r="D36" s="341"/>
      <c r="E36" s="342" t="s">
        <v>396</v>
      </c>
      <c r="F36" s="343" t="s">
        <v>653</v>
      </c>
      <c r="G36" s="344" t="s">
        <v>238</v>
      </c>
      <c r="H36" s="345"/>
      <c r="I36" s="346">
        <v>25</v>
      </c>
      <c r="J36" s="346">
        <v>50</v>
      </c>
      <c r="K36" s="480">
        <f t="shared" si="0"/>
        <v>49.25</v>
      </c>
      <c r="L36" s="345" t="s">
        <v>397</v>
      </c>
      <c r="M36" s="346">
        <v>1</v>
      </c>
      <c r="N36" s="347"/>
      <c r="P36" s="170"/>
      <c r="Q36" s="145"/>
      <c r="R36" s="170"/>
      <c r="S36" s="170"/>
      <c r="T36" s="145"/>
      <c r="U36" s="170"/>
      <c r="V36" s="170"/>
      <c r="W36" s="170"/>
      <c r="X36" s="170"/>
      <c r="Y36" s="170"/>
      <c r="Z36" s="170"/>
      <c r="AA36" s="170"/>
      <c r="AB36" s="145"/>
      <c r="AC36" s="171"/>
      <c r="AD36" s="145"/>
      <c r="AE36" s="145"/>
      <c r="AF36" s="145"/>
      <c r="AG36" s="170"/>
      <c r="AH36" s="170"/>
      <c r="AI36" s="170"/>
      <c r="AJ36" s="170"/>
      <c r="AK36" s="170"/>
      <c r="AL36" s="170"/>
      <c r="AM36" s="145"/>
      <c r="AN36" s="170"/>
      <c r="AO36" s="170"/>
      <c r="AP36" s="171"/>
      <c r="AQ36" s="170"/>
      <c r="AR36" s="170"/>
      <c r="AS36" s="170"/>
      <c r="AT36" s="145"/>
      <c r="AU36" s="170"/>
      <c r="AV36" s="170"/>
      <c r="AW36" s="170"/>
      <c r="AX36" s="170"/>
      <c r="AY36" s="170"/>
      <c r="AZ36" s="170"/>
      <c r="BA36" s="170"/>
      <c r="BB36" s="170"/>
      <c r="BC36" s="145"/>
      <c r="BD36" s="170"/>
      <c r="BE36" s="170"/>
      <c r="BF36" s="170"/>
      <c r="BG36" s="170"/>
      <c r="BH36" s="145"/>
      <c r="BI36" s="170"/>
      <c r="BJ36" s="170"/>
      <c r="BK36" s="170"/>
      <c r="BL36" s="170"/>
      <c r="BM36" s="145"/>
      <c r="BN36" s="170"/>
      <c r="BO36" s="170"/>
      <c r="BP36" s="170"/>
      <c r="BQ36" s="170"/>
      <c r="BR36" s="145"/>
      <c r="BS36" s="170"/>
      <c r="BT36" s="171"/>
    </row>
    <row r="37" spans="1:72" ht="23.25" customHeight="1">
      <c r="A37" s="341">
        <v>26</v>
      </c>
      <c r="B37" s="341" t="s">
        <v>361</v>
      </c>
      <c r="C37" s="341" t="s">
        <v>238</v>
      </c>
      <c r="D37" s="341"/>
      <c r="E37" s="342" t="s">
        <v>396</v>
      </c>
      <c r="F37" s="343" t="s">
        <v>654</v>
      </c>
      <c r="G37" s="344" t="s">
        <v>238</v>
      </c>
      <c r="H37" s="345"/>
      <c r="I37" s="346">
        <v>25</v>
      </c>
      <c r="J37" s="346">
        <v>100</v>
      </c>
      <c r="K37" s="480">
        <f t="shared" si="0"/>
        <v>98.5</v>
      </c>
      <c r="L37" s="345" t="s">
        <v>397</v>
      </c>
      <c r="M37" s="346">
        <v>1</v>
      </c>
      <c r="N37" s="347"/>
      <c r="P37" s="170"/>
      <c r="Q37" s="145"/>
      <c r="R37" s="170"/>
      <c r="S37" s="170"/>
      <c r="T37" s="145"/>
      <c r="U37" s="170"/>
      <c r="V37" s="170"/>
      <c r="W37" s="170"/>
      <c r="X37" s="170"/>
      <c r="Y37" s="170"/>
      <c r="Z37" s="170"/>
      <c r="AA37" s="170"/>
      <c r="AB37" s="145"/>
      <c r="AC37" s="171"/>
      <c r="AD37" s="145"/>
      <c r="AE37" s="145"/>
      <c r="AF37" s="145"/>
      <c r="AG37" s="170"/>
      <c r="AH37" s="170"/>
      <c r="AI37" s="170"/>
      <c r="AJ37" s="170"/>
      <c r="AK37" s="170"/>
      <c r="AL37" s="170"/>
      <c r="AM37" s="145"/>
      <c r="AN37" s="170"/>
      <c r="AO37" s="170"/>
      <c r="AP37" s="171"/>
      <c r="AQ37" s="170"/>
      <c r="AR37" s="170"/>
      <c r="AS37" s="170"/>
      <c r="AT37" s="145"/>
      <c r="AU37" s="170"/>
      <c r="AV37" s="170"/>
      <c r="AW37" s="170"/>
      <c r="AX37" s="170"/>
      <c r="AY37" s="170"/>
      <c r="AZ37" s="170"/>
      <c r="BA37" s="170"/>
      <c r="BB37" s="170"/>
      <c r="BC37" s="145"/>
      <c r="BD37" s="170"/>
      <c r="BE37" s="170"/>
      <c r="BF37" s="170"/>
      <c r="BG37" s="170"/>
      <c r="BH37" s="145"/>
      <c r="BI37" s="170"/>
      <c r="BJ37" s="170"/>
      <c r="BK37" s="170"/>
      <c r="BL37" s="170"/>
      <c r="BM37" s="145"/>
      <c r="BN37" s="170"/>
      <c r="BO37" s="170"/>
      <c r="BP37" s="170"/>
      <c r="BQ37" s="170"/>
      <c r="BR37" s="145"/>
      <c r="BS37" s="170"/>
      <c r="BT37" s="171"/>
    </row>
    <row r="38" spans="1:72" ht="23.25" customHeight="1">
      <c r="A38" s="341">
        <v>27</v>
      </c>
      <c r="B38" s="341" t="s">
        <v>361</v>
      </c>
      <c r="C38" s="341" t="s">
        <v>238</v>
      </c>
      <c r="D38" s="341"/>
      <c r="E38" s="342" t="s">
        <v>396</v>
      </c>
      <c r="F38" s="343" t="s">
        <v>655</v>
      </c>
      <c r="G38" s="344" t="s">
        <v>238</v>
      </c>
      <c r="H38" s="345"/>
      <c r="I38" s="346">
        <v>10</v>
      </c>
      <c r="J38" s="346">
        <v>30</v>
      </c>
      <c r="K38" s="480">
        <f t="shared" si="0"/>
        <v>29.55</v>
      </c>
      <c r="L38" s="345" t="s">
        <v>397</v>
      </c>
      <c r="M38" s="346">
        <v>1</v>
      </c>
      <c r="N38" s="347"/>
      <c r="P38" s="170"/>
      <c r="Q38" s="145"/>
      <c r="R38" s="170"/>
      <c r="S38" s="170"/>
      <c r="T38" s="145"/>
      <c r="U38" s="170"/>
      <c r="V38" s="170"/>
      <c r="W38" s="170"/>
      <c r="X38" s="170"/>
      <c r="Y38" s="170"/>
      <c r="Z38" s="170"/>
      <c r="AA38" s="170"/>
      <c r="AB38" s="145"/>
      <c r="AC38" s="171"/>
      <c r="AD38" s="145"/>
      <c r="AE38" s="145"/>
      <c r="AF38" s="145"/>
      <c r="AG38" s="170"/>
      <c r="AH38" s="170"/>
      <c r="AI38" s="170"/>
      <c r="AJ38" s="170"/>
      <c r="AK38" s="170"/>
      <c r="AL38" s="170"/>
      <c r="AM38" s="145"/>
      <c r="AN38" s="170"/>
      <c r="AO38" s="170"/>
      <c r="AP38" s="171"/>
      <c r="AQ38" s="170"/>
      <c r="AR38" s="170"/>
      <c r="AS38" s="170"/>
      <c r="AT38" s="145"/>
      <c r="AU38" s="170"/>
      <c r="AV38" s="170"/>
      <c r="AW38" s="170"/>
      <c r="AX38" s="170"/>
      <c r="AY38" s="170"/>
      <c r="AZ38" s="170"/>
      <c r="BA38" s="170"/>
      <c r="BB38" s="170"/>
      <c r="BC38" s="145"/>
      <c r="BD38" s="170"/>
      <c r="BE38" s="170"/>
      <c r="BF38" s="170"/>
      <c r="BG38" s="170"/>
      <c r="BH38" s="145"/>
      <c r="BI38" s="170"/>
      <c r="BJ38" s="170"/>
      <c r="BK38" s="170"/>
      <c r="BL38" s="170"/>
      <c r="BM38" s="145"/>
      <c r="BN38" s="170"/>
      <c r="BO38" s="170"/>
      <c r="BP38" s="170"/>
      <c r="BQ38" s="170"/>
      <c r="BR38" s="145"/>
      <c r="BS38" s="170"/>
      <c r="BT38" s="171"/>
    </row>
    <row r="39" spans="1:72" ht="23.25" customHeight="1">
      <c r="A39" s="341">
        <v>28</v>
      </c>
      <c r="B39" s="341" t="s">
        <v>361</v>
      </c>
      <c r="C39" s="341" t="s">
        <v>238</v>
      </c>
      <c r="D39" s="341"/>
      <c r="E39" s="342" t="s">
        <v>396</v>
      </c>
      <c r="F39" s="343" t="s">
        <v>656</v>
      </c>
      <c r="G39" s="344" t="s">
        <v>238</v>
      </c>
      <c r="H39" s="345"/>
      <c r="I39" s="346">
        <v>20</v>
      </c>
      <c r="J39" s="346">
        <v>80</v>
      </c>
      <c r="K39" s="480">
        <f t="shared" si="0"/>
        <v>78.8</v>
      </c>
      <c r="L39" s="345" t="s">
        <v>397</v>
      </c>
      <c r="M39" s="346">
        <v>1</v>
      </c>
      <c r="N39" s="347"/>
      <c r="P39" s="170"/>
      <c r="Q39" s="145"/>
      <c r="R39" s="170"/>
      <c r="S39" s="170"/>
      <c r="T39" s="145"/>
      <c r="U39" s="170"/>
      <c r="V39" s="170"/>
      <c r="W39" s="170"/>
      <c r="X39" s="170"/>
      <c r="Y39" s="170"/>
      <c r="Z39" s="170"/>
      <c r="AA39" s="170"/>
      <c r="AB39" s="145"/>
      <c r="AC39" s="171"/>
      <c r="AD39" s="145"/>
      <c r="AE39" s="145"/>
      <c r="AF39" s="145"/>
      <c r="AG39" s="170"/>
      <c r="AH39" s="170"/>
      <c r="AI39" s="170"/>
      <c r="AJ39" s="170"/>
      <c r="AK39" s="170"/>
      <c r="AL39" s="170"/>
      <c r="AM39" s="145"/>
      <c r="AN39" s="170"/>
      <c r="AO39" s="170"/>
      <c r="AP39" s="171"/>
      <c r="AQ39" s="170"/>
      <c r="AR39" s="170"/>
      <c r="AS39" s="170"/>
      <c r="AT39" s="145"/>
      <c r="AU39" s="170"/>
      <c r="AV39" s="170"/>
      <c r="AW39" s="170"/>
      <c r="AX39" s="170"/>
      <c r="AY39" s="170"/>
      <c r="AZ39" s="170"/>
      <c r="BA39" s="170"/>
      <c r="BB39" s="170"/>
      <c r="BC39" s="145"/>
      <c r="BD39" s="170"/>
      <c r="BE39" s="170"/>
      <c r="BF39" s="170"/>
      <c r="BG39" s="170"/>
      <c r="BH39" s="145"/>
      <c r="BI39" s="170"/>
      <c r="BJ39" s="170"/>
      <c r="BK39" s="170"/>
      <c r="BL39" s="170"/>
      <c r="BM39" s="145"/>
      <c r="BN39" s="170"/>
      <c r="BO39" s="170"/>
      <c r="BP39" s="170"/>
      <c r="BQ39" s="170"/>
      <c r="BR39" s="145"/>
      <c r="BS39" s="170"/>
      <c r="BT39" s="171"/>
    </row>
    <row r="40" spans="1:72" ht="23.25" customHeight="1">
      <c r="A40" s="341">
        <v>29</v>
      </c>
      <c r="B40" s="341" t="s">
        <v>665</v>
      </c>
      <c r="C40" s="341" t="s">
        <v>238</v>
      </c>
      <c r="D40" s="341"/>
      <c r="E40" s="342" t="s">
        <v>396</v>
      </c>
      <c r="F40" s="343" t="s">
        <v>657</v>
      </c>
      <c r="G40" s="344" t="s">
        <v>238</v>
      </c>
      <c r="H40" s="345"/>
      <c r="I40" s="346">
        <v>20</v>
      </c>
      <c r="J40" s="346">
        <v>70</v>
      </c>
      <c r="K40" s="480">
        <f t="shared" si="0"/>
        <v>68.95</v>
      </c>
      <c r="L40" s="345" t="s">
        <v>397</v>
      </c>
      <c r="M40" s="346">
        <v>1</v>
      </c>
      <c r="N40" s="347"/>
      <c r="P40" s="170"/>
      <c r="Q40" s="145"/>
      <c r="R40" s="170"/>
      <c r="S40" s="170"/>
      <c r="T40" s="145"/>
      <c r="U40" s="170"/>
      <c r="V40" s="170"/>
      <c r="W40" s="170"/>
      <c r="X40" s="170"/>
      <c r="Y40" s="170"/>
      <c r="Z40" s="170"/>
      <c r="AA40" s="170"/>
      <c r="AB40" s="145"/>
      <c r="AC40" s="171"/>
      <c r="AD40" s="145"/>
      <c r="AE40" s="145"/>
      <c r="AF40" s="145"/>
      <c r="AG40" s="170"/>
      <c r="AH40" s="170"/>
      <c r="AI40" s="170"/>
      <c r="AJ40" s="170"/>
      <c r="AK40" s="170"/>
      <c r="AL40" s="170"/>
      <c r="AM40" s="145"/>
      <c r="AN40" s="170"/>
      <c r="AO40" s="170"/>
      <c r="AP40" s="171"/>
      <c r="AQ40" s="170"/>
      <c r="AR40" s="170"/>
      <c r="AS40" s="170"/>
      <c r="AT40" s="145"/>
      <c r="AU40" s="170"/>
      <c r="AV40" s="170"/>
      <c r="AW40" s="170"/>
      <c r="AX40" s="170"/>
      <c r="AY40" s="170"/>
      <c r="AZ40" s="170"/>
      <c r="BA40" s="170"/>
      <c r="BB40" s="170"/>
      <c r="BC40" s="145"/>
      <c r="BD40" s="170"/>
      <c r="BE40" s="170"/>
      <c r="BF40" s="170"/>
      <c r="BG40" s="170"/>
      <c r="BH40" s="145"/>
      <c r="BI40" s="170"/>
      <c r="BJ40" s="170"/>
      <c r="BK40" s="170"/>
      <c r="BL40" s="170"/>
      <c r="BM40" s="145"/>
      <c r="BN40" s="170"/>
      <c r="BO40" s="170"/>
      <c r="BP40" s="170"/>
      <c r="BQ40" s="170"/>
      <c r="BR40" s="145"/>
      <c r="BS40" s="170"/>
      <c r="BT40" s="171"/>
    </row>
    <row r="41" spans="1:72" ht="39" customHeight="1">
      <c r="A41" s="341">
        <v>30</v>
      </c>
      <c r="B41" s="341" t="s">
        <v>361</v>
      </c>
      <c r="C41" s="341" t="s">
        <v>238</v>
      </c>
      <c r="D41" s="341"/>
      <c r="E41" s="342" t="s">
        <v>396</v>
      </c>
      <c r="F41" s="343" t="s">
        <v>658</v>
      </c>
      <c r="G41" s="344" t="s">
        <v>238</v>
      </c>
      <c r="H41" s="345"/>
      <c r="I41" s="346">
        <v>10</v>
      </c>
      <c r="J41" s="346">
        <v>20</v>
      </c>
      <c r="K41" s="480">
        <f t="shared" si="0"/>
        <v>19.7</v>
      </c>
      <c r="L41" s="345" t="s">
        <v>397</v>
      </c>
      <c r="M41" s="346">
        <v>1</v>
      </c>
      <c r="N41" s="347"/>
      <c r="P41" s="170"/>
      <c r="Q41" s="145"/>
      <c r="R41" s="170"/>
      <c r="S41" s="170"/>
      <c r="T41" s="145"/>
      <c r="U41" s="170"/>
      <c r="V41" s="170"/>
      <c r="W41" s="170"/>
      <c r="X41" s="170"/>
      <c r="Y41" s="170"/>
      <c r="Z41" s="170"/>
      <c r="AA41" s="170"/>
      <c r="AB41" s="145"/>
      <c r="AC41" s="171"/>
      <c r="AD41" s="145"/>
      <c r="AE41" s="145"/>
      <c r="AF41" s="145"/>
      <c r="AG41" s="170"/>
      <c r="AH41" s="170"/>
      <c r="AI41" s="170"/>
      <c r="AJ41" s="170"/>
      <c r="AK41" s="170"/>
      <c r="AL41" s="170"/>
      <c r="AM41" s="145"/>
      <c r="AN41" s="170"/>
      <c r="AO41" s="170"/>
      <c r="AP41" s="171"/>
      <c r="AQ41" s="170"/>
      <c r="AR41" s="170"/>
      <c r="AS41" s="170"/>
      <c r="AT41" s="145"/>
      <c r="AU41" s="170"/>
      <c r="AV41" s="170"/>
      <c r="AW41" s="170"/>
      <c r="AX41" s="170"/>
      <c r="AY41" s="170"/>
      <c r="AZ41" s="170"/>
      <c r="BA41" s="170"/>
      <c r="BB41" s="170"/>
      <c r="BC41" s="145"/>
      <c r="BD41" s="170"/>
      <c r="BE41" s="170"/>
      <c r="BF41" s="170"/>
      <c r="BG41" s="170"/>
      <c r="BH41" s="145"/>
      <c r="BI41" s="170"/>
      <c r="BJ41" s="170"/>
      <c r="BK41" s="170"/>
      <c r="BL41" s="170"/>
      <c r="BM41" s="145"/>
      <c r="BN41" s="170"/>
      <c r="BO41" s="170"/>
      <c r="BP41" s="170"/>
      <c r="BQ41" s="170"/>
      <c r="BR41" s="145"/>
      <c r="BS41" s="170"/>
      <c r="BT41" s="171"/>
    </row>
    <row r="42" spans="1:72" ht="23.25" customHeight="1">
      <c r="A42" s="341">
        <v>31</v>
      </c>
      <c r="B42" s="341" t="s">
        <v>361</v>
      </c>
      <c r="C42" s="341" t="s">
        <v>238</v>
      </c>
      <c r="D42" s="341"/>
      <c r="E42" s="342" t="s">
        <v>396</v>
      </c>
      <c r="F42" s="343" t="s">
        <v>659</v>
      </c>
      <c r="G42" s="344" t="s">
        <v>238</v>
      </c>
      <c r="H42" s="345"/>
      <c r="I42" s="346">
        <v>10</v>
      </c>
      <c r="J42" s="346">
        <v>20</v>
      </c>
      <c r="K42" s="480">
        <f t="shared" si="0"/>
        <v>19.7</v>
      </c>
      <c r="L42" s="345" t="s">
        <v>397</v>
      </c>
      <c r="M42" s="346">
        <v>1</v>
      </c>
      <c r="N42" s="347"/>
      <c r="P42" s="170"/>
      <c r="Q42" s="145"/>
      <c r="R42" s="170"/>
      <c r="S42" s="170"/>
      <c r="T42" s="145"/>
      <c r="U42" s="170"/>
      <c r="V42" s="170"/>
      <c r="W42" s="170"/>
      <c r="X42" s="170"/>
      <c r="Y42" s="170"/>
      <c r="Z42" s="170"/>
      <c r="AA42" s="170"/>
      <c r="AB42" s="145"/>
      <c r="AC42" s="171"/>
      <c r="AD42" s="145"/>
      <c r="AE42" s="145"/>
      <c r="AF42" s="145"/>
      <c r="AG42" s="170"/>
      <c r="AH42" s="170"/>
      <c r="AI42" s="170"/>
      <c r="AJ42" s="170"/>
      <c r="AK42" s="170"/>
      <c r="AL42" s="170"/>
      <c r="AM42" s="145"/>
      <c r="AN42" s="170"/>
      <c r="AO42" s="170"/>
      <c r="AP42" s="171"/>
      <c r="AQ42" s="170"/>
      <c r="AR42" s="170"/>
      <c r="AS42" s="170"/>
      <c r="AT42" s="145"/>
      <c r="AU42" s="170"/>
      <c r="AV42" s="170"/>
      <c r="AW42" s="170"/>
      <c r="AX42" s="170"/>
      <c r="AY42" s="170"/>
      <c r="AZ42" s="170"/>
      <c r="BA42" s="170"/>
      <c r="BB42" s="170"/>
      <c r="BC42" s="145"/>
      <c r="BD42" s="170"/>
      <c r="BE42" s="170"/>
      <c r="BF42" s="170"/>
      <c r="BG42" s="170"/>
      <c r="BH42" s="145"/>
      <c r="BI42" s="170"/>
      <c r="BJ42" s="170"/>
      <c r="BK42" s="170"/>
      <c r="BL42" s="170"/>
      <c r="BM42" s="145"/>
      <c r="BN42" s="170"/>
      <c r="BO42" s="170"/>
      <c r="BP42" s="170"/>
      <c r="BQ42" s="170"/>
      <c r="BR42" s="145"/>
      <c r="BS42" s="170"/>
      <c r="BT42" s="171"/>
    </row>
    <row r="43" spans="1:72" ht="23.25" customHeight="1">
      <c r="A43" s="341">
        <v>32</v>
      </c>
      <c r="B43" s="341" t="s">
        <v>361</v>
      </c>
      <c r="C43" s="341" t="s">
        <v>238</v>
      </c>
      <c r="D43" s="341"/>
      <c r="E43" s="342" t="s">
        <v>396</v>
      </c>
      <c r="F43" s="343" t="s">
        <v>660</v>
      </c>
      <c r="G43" s="344" t="s">
        <v>238</v>
      </c>
      <c r="H43" s="345"/>
      <c r="I43" s="346">
        <v>10</v>
      </c>
      <c r="J43" s="346">
        <v>25</v>
      </c>
      <c r="K43" s="480">
        <f t="shared" si="0"/>
        <v>24.625</v>
      </c>
      <c r="L43" s="345" t="s">
        <v>397</v>
      </c>
      <c r="M43" s="346">
        <v>1</v>
      </c>
      <c r="N43" s="347"/>
      <c r="P43" s="170"/>
      <c r="Q43" s="145"/>
      <c r="R43" s="170"/>
      <c r="S43" s="170"/>
      <c r="T43" s="145"/>
      <c r="U43" s="170"/>
      <c r="V43" s="170"/>
      <c r="W43" s="170"/>
      <c r="X43" s="170"/>
      <c r="Y43" s="170"/>
      <c r="Z43" s="170"/>
      <c r="AA43" s="170"/>
      <c r="AB43" s="145"/>
      <c r="AC43" s="171"/>
      <c r="AD43" s="145"/>
      <c r="AE43" s="145"/>
      <c r="AF43" s="145"/>
      <c r="AG43" s="170"/>
      <c r="AH43" s="170"/>
      <c r="AI43" s="170"/>
      <c r="AJ43" s="170"/>
      <c r="AK43" s="170"/>
      <c r="AL43" s="170"/>
      <c r="AM43" s="145"/>
      <c r="AN43" s="170"/>
      <c r="AO43" s="170"/>
      <c r="AP43" s="171"/>
      <c r="AQ43" s="170"/>
      <c r="AR43" s="170"/>
      <c r="AS43" s="170"/>
      <c r="AT43" s="145"/>
      <c r="AU43" s="170"/>
      <c r="AV43" s="170"/>
      <c r="AW43" s="170"/>
      <c r="AX43" s="170"/>
      <c r="AY43" s="170"/>
      <c r="AZ43" s="170"/>
      <c r="BA43" s="170"/>
      <c r="BB43" s="170"/>
      <c r="BC43" s="145"/>
      <c r="BD43" s="170"/>
      <c r="BE43" s="170"/>
      <c r="BF43" s="170"/>
      <c r="BG43" s="170"/>
      <c r="BH43" s="145"/>
      <c r="BI43" s="170"/>
      <c r="BJ43" s="170"/>
      <c r="BK43" s="170"/>
      <c r="BL43" s="170"/>
      <c r="BM43" s="145"/>
      <c r="BN43" s="170"/>
      <c r="BO43" s="170"/>
      <c r="BP43" s="170"/>
      <c r="BQ43" s="170"/>
      <c r="BR43" s="145"/>
      <c r="BS43" s="170"/>
      <c r="BT43" s="171"/>
    </row>
    <row r="44" spans="1:72" ht="23.25" customHeight="1">
      <c r="A44" s="341">
        <v>33</v>
      </c>
      <c r="B44" s="341" t="s">
        <v>361</v>
      </c>
      <c r="C44" s="341" t="s">
        <v>238</v>
      </c>
      <c r="D44" s="341"/>
      <c r="E44" s="342" t="s">
        <v>396</v>
      </c>
      <c r="F44" s="343" t="s">
        <v>644</v>
      </c>
      <c r="G44" s="344" t="s">
        <v>238</v>
      </c>
      <c r="H44" s="345"/>
      <c r="I44" s="346">
        <v>10</v>
      </c>
      <c r="J44" s="346">
        <v>25</v>
      </c>
      <c r="K44" s="480">
        <f t="shared" si="0"/>
        <v>24.625</v>
      </c>
      <c r="L44" s="345" t="s">
        <v>397</v>
      </c>
      <c r="M44" s="346">
        <v>1</v>
      </c>
      <c r="N44" s="347"/>
      <c r="P44" s="170"/>
      <c r="Q44" s="145"/>
      <c r="R44" s="170"/>
      <c r="S44" s="170"/>
      <c r="T44" s="145"/>
      <c r="U44" s="170"/>
      <c r="V44" s="170"/>
      <c r="W44" s="170"/>
      <c r="X44" s="170"/>
      <c r="Y44" s="170"/>
      <c r="Z44" s="170"/>
      <c r="AA44" s="170"/>
      <c r="AB44" s="145"/>
      <c r="AC44" s="171"/>
      <c r="AD44" s="145"/>
      <c r="AE44" s="145"/>
      <c r="AF44" s="145"/>
      <c r="AG44" s="170"/>
      <c r="AH44" s="170"/>
      <c r="AI44" s="170"/>
      <c r="AJ44" s="170"/>
      <c r="AK44" s="170"/>
      <c r="AL44" s="170"/>
      <c r="AM44" s="145"/>
      <c r="AN44" s="170"/>
      <c r="AO44" s="170"/>
      <c r="AP44" s="171"/>
      <c r="AQ44" s="170"/>
      <c r="AR44" s="170"/>
      <c r="AS44" s="170"/>
      <c r="AT44" s="145"/>
      <c r="AU44" s="170"/>
      <c r="AV44" s="170"/>
      <c r="AW44" s="170"/>
      <c r="AX44" s="170"/>
      <c r="AY44" s="170"/>
      <c r="AZ44" s="170"/>
      <c r="BA44" s="170"/>
      <c r="BB44" s="170"/>
      <c r="BC44" s="145"/>
      <c r="BD44" s="170"/>
      <c r="BE44" s="170"/>
      <c r="BF44" s="170"/>
      <c r="BG44" s="170"/>
      <c r="BH44" s="145"/>
      <c r="BI44" s="170"/>
      <c r="BJ44" s="170"/>
      <c r="BK44" s="170"/>
      <c r="BL44" s="170"/>
      <c r="BM44" s="145"/>
      <c r="BN44" s="170"/>
      <c r="BO44" s="170"/>
      <c r="BP44" s="170"/>
      <c r="BQ44" s="170"/>
      <c r="BR44" s="145"/>
      <c r="BS44" s="170"/>
      <c r="BT44" s="171"/>
    </row>
    <row r="45" spans="1:72" ht="23.25" customHeight="1">
      <c r="A45" s="341">
        <v>34</v>
      </c>
      <c r="B45" s="341" t="s">
        <v>361</v>
      </c>
      <c r="C45" s="341" t="s">
        <v>238</v>
      </c>
      <c r="D45" s="341"/>
      <c r="E45" s="342" t="s">
        <v>396</v>
      </c>
      <c r="F45" s="343" t="s">
        <v>661</v>
      </c>
      <c r="G45" s="344" t="s">
        <v>238</v>
      </c>
      <c r="H45" s="345"/>
      <c r="I45" s="346">
        <v>10</v>
      </c>
      <c r="J45" s="346">
        <v>30</v>
      </c>
      <c r="K45" s="480">
        <f t="shared" si="0"/>
        <v>29.55</v>
      </c>
      <c r="L45" s="345" t="s">
        <v>397</v>
      </c>
      <c r="M45" s="346">
        <v>1</v>
      </c>
      <c r="N45" s="347"/>
      <c r="P45" s="170"/>
      <c r="Q45" s="145"/>
      <c r="R45" s="170"/>
      <c r="S45" s="170"/>
      <c r="T45" s="145"/>
      <c r="U45" s="170"/>
      <c r="V45" s="170"/>
      <c r="W45" s="170"/>
      <c r="X45" s="170"/>
      <c r="Y45" s="170"/>
      <c r="Z45" s="170"/>
      <c r="AA45" s="170"/>
      <c r="AB45" s="145"/>
      <c r="AC45" s="171"/>
      <c r="AD45" s="145"/>
      <c r="AE45" s="145"/>
      <c r="AF45" s="145"/>
      <c r="AG45" s="170"/>
      <c r="AH45" s="170"/>
      <c r="AI45" s="170"/>
      <c r="AJ45" s="170"/>
      <c r="AK45" s="170"/>
      <c r="AL45" s="170"/>
      <c r="AM45" s="145"/>
      <c r="AN45" s="170"/>
      <c r="AO45" s="170"/>
      <c r="AP45" s="171"/>
      <c r="AQ45" s="170"/>
      <c r="AR45" s="170"/>
      <c r="AS45" s="170"/>
      <c r="AT45" s="145"/>
      <c r="AU45" s="170"/>
      <c r="AV45" s="170"/>
      <c r="AW45" s="170"/>
      <c r="AX45" s="170"/>
      <c r="AY45" s="170"/>
      <c r="AZ45" s="170"/>
      <c r="BA45" s="170"/>
      <c r="BB45" s="170"/>
      <c r="BC45" s="145"/>
      <c r="BD45" s="170"/>
      <c r="BE45" s="170"/>
      <c r="BF45" s="170"/>
      <c r="BG45" s="170"/>
      <c r="BH45" s="145"/>
      <c r="BI45" s="170"/>
      <c r="BJ45" s="170"/>
      <c r="BK45" s="170"/>
      <c r="BL45" s="170"/>
      <c r="BM45" s="145"/>
      <c r="BN45" s="170"/>
      <c r="BO45" s="170"/>
      <c r="BP45" s="170"/>
      <c r="BQ45" s="170"/>
      <c r="BR45" s="145"/>
      <c r="BS45" s="170"/>
      <c r="BT45" s="171"/>
    </row>
    <row r="46" spans="1:72" ht="23.25" customHeight="1">
      <c r="A46" s="341">
        <v>35</v>
      </c>
      <c r="B46" s="341" t="s">
        <v>665</v>
      </c>
      <c r="C46" s="341" t="s">
        <v>238</v>
      </c>
      <c r="D46" s="341"/>
      <c r="E46" s="342" t="s">
        <v>396</v>
      </c>
      <c r="F46" s="343" t="s">
        <v>662</v>
      </c>
      <c r="G46" s="344" t="s">
        <v>238</v>
      </c>
      <c r="H46" s="345"/>
      <c r="I46" s="346">
        <v>25</v>
      </c>
      <c r="J46" s="346">
        <v>70</v>
      </c>
      <c r="K46" s="480">
        <f t="shared" si="0"/>
        <v>68.95</v>
      </c>
      <c r="L46" s="345" t="s">
        <v>397</v>
      </c>
      <c r="M46" s="346">
        <v>1</v>
      </c>
      <c r="N46" s="347"/>
      <c r="P46" s="170"/>
      <c r="Q46" s="145"/>
      <c r="R46" s="170"/>
      <c r="S46" s="170"/>
      <c r="T46" s="145"/>
      <c r="U46" s="170"/>
      <c r="V46" s="170"/>
      <c r="W46" s="170"/>
      <c r="X46" s="170"/>
      <c r="Y46" s="170"/>
      <c r="Z46" s="170"/>
      <c r="AA46" s="170"/>
      <c r="AB46" s="145"/>
      <c r="AC46" s="171"/>
      <c r="AD46" s="145"/>
      <c r="AE46" s="145"/>
      <c r="AF46" s="145"/>
      <c r="AG46" s="170"/>
      <c r="AH46" s="170"/>
      <c r="AI46" s="170"/>
      <c r="AJ46" s="170"/>
      <c r="AK46" s="170"/>
      <c r="AL46" s="170"/>
      <c r="AM46" s="145"/>
      <c r="AN46" s="170"/>
      <c r="AO46" s="170"/>
      <c r="AP46" s="171"/>
      <c r="AQ46" s="170"/>
      <c r="AR46" s="170"/>
      <c r="AS46" s="170"/>
      <c r="AT46" s="145"/>
      <c r="AU46" s="170"/>
      <c r="AV46" s="170"/>
      <c r="AW46" s="170"/>
      <c r="AX46" s="170"/>
      <c r="AY46" s="170"/>
      <c r="AZ46" s="170"/>
      <c r="BA46" s="170"/>
      <c r="BB46" s="170"/>
      <c r="BC46" s="145"/>
      <c r="BD46" s="170"/>
      <c r="BE46" s="170"/>
      <c r="BF46" s="170"/>
      <c r="BG46" s="170"/>
      <c r="BH46" s="145"/>
      <c r="BI46" s="170"/>
      <c r="BJ46" s="170"/>
      <c r="BK46" s="170"/>
      <c r="BL46" s="170"/>
      <c r="BM46" s="145"/>
      <c r="BN46" s="170"/>
      <c r="BO46" s="170"/>
      <c r="BP46" s="170"/>
      <c r="BQ46" s="170"/>
      <c r="BR46" s="145"/>
      <c r="BS46" s="170"/>
      <c r="BT46" s="171"/>
    </row>
    <row r="47" spans="1:72" ht="23.25" customHeight="1">
      <c r="A47" s="341"/>
      <c r="B47" s="341"/>
      <c r="C47" s="341"/>
      <c r="D47" s="341"/>
      <c r="E47" s="342"/>
      <c r="F47" s="343"/>
      <c r="G47" s="344"/>
      <c r="H47" s="345"/>
      <c r="I47" s="346"/>
      <c r="J47" s="346"/>
      <c r="K47" s="346"/>
      <c r="L47" s="345"/>
      <c r="M47" s="346"/>
      <c r="N47" s="347"/>
      <c r="P47" s="170"/>
      <c r="Q47" s="145"/>
      <c r="R47" s="170"/>
      <c r="S47" s="170"/>
      <c r="T47" s="145"/>
      <c r="U47" s="170"/>
      <c r="V47" s="170"/>
      <c r="W47" s="170"/>
      <c r="X47" s="170"/>
      <c r="Y47" s="170"/>
      <c r="Z47" s="170"/>
      <c r="AA47" s="170"/>
      <c r="AB47" s="145"/>
      <c r="AC47" s="171"/>
      <c r="AD47" s="145"/>
      <c r="AE47" s="145"/>
      <c r="AF47" s="145"/>
      <c r="AG47" s="170"/>
      <c r="AH47" s="170"/>
      <c r="AI47" s="170"/>
      <c r="AJ47" s="170"/>
      <c r="AK47" s="170"/>
      <c r="AL47" s="170"/>
      <c r="AM47" s="145"/>
      <c r="AN47" s="170"/>
      <c r="AO47" s="170"/>
      <c r="AP47" s="171"/>
      <c r="AQ47" s="170"/>
      <c r="AR47" s="170"/>
      <c r="AS47" s="170"/>
      <c r="AT47" s="145"/>
      <c r="AU47" s="170"/>
      <c r="AV47" s="170"/>
      <c r="AW47" s="170"/>
      <c r="AX47" s="170"/>
      <c r="AY47" s="170"/>
      <c r="AZ47" s="170"/>
      <c r="BA47" s="170"/>
      <c r="BB47" s="170"/>
      <c r="BC47" s="145"/>
      <c r="BD47" s="170"/>
      <c r="BE47" s="170"/>
      <c r="BF47" s="170"/>
      <c r="BG47" s="170"/>
      <c r="BH47" s="145"/>
      <c r="BI47" s="170"/>
      <c r="BJ47" s="170"/>
      <c r="BK47" s="170"/>
      <c r="BL47" s="170"/>
      <c r="BM47" s="145"/>
      <c r="BN47" s="170"/>
      <c r="BO47" s="170"/>
      <c r="BP47" s="170"/>
      <c r="BQ47" s="170"/>
      <c r="BR47" s="145"/>
      <c r="BS47" s="170"/>
      <c r="BT47" s="171"/>
    </row>
    <row r="48" spans="1:72" ht="23.25" customHeight="1">
      <c r="A48" s="341"/>
      <c r="B48" s="341"/>
      <c r="C48" s="341"/>
      <c r="D48" s="341"/>
      <c r="E48" s="342"/>
      <c r="F48" s="343"/>
      <c r="G48" s="344"/>
      <c r="H48" s="345"/>
      <c r="I48" s="346"/>
      <c r="J48" s="346"/>
      <c r="K48" s="346"/>
      <c r="L48" s="345"/>
      <c r="M48" s="346"/>
      <c r="N48" s="347"/>
      <c r="P48" s="170"/>
      <c r="Q48" s="145"/>
      <c r="R48" s="170"/>
      <c r="S48" s="170"/>
      <c r="T48" s="145"/>
      <c r="U48" s="170"/>
      <c r="V48" s="170"/>
      <c r="W48" s="170"/>
      <c r="X48" s="170"/>
      <c r="Y48" s="170"/>
      <c r="Z48" s="170"/>
      <c r="AA48" s="170"/>
      <c r="AB48" s="145"/>
      <c r="AC48" s="171"/>
      <c r="AD48" s="145"/>
      <c r="AE48" s="145"/>
      <c r="AF48" s="145"/>
      <c r="AG48" s="170"/>
      <c r="AH48" s="170"/>
      <c r="AI48" s="170"/>
      <c r="AJ48" s="170"/>
      <c r="AK48" s="170"/>
      <c r="AL48" s="170"/>
      <c r="AM48" s="145"/>
      <c r="AN48" s="170"/>
      <c r="AO48" s="170"/>
      <c r="AP48" s="171"/>
      <c r="AQ48" s="170"/>
      <c r="AR48" s="170"/>
      <c r="AS48" s="170"/>
      <c r="AT48" s="145"/>
      <c r="AU48" s="170"/>
      <c r="AV48" s="170"/>
      <c r="AW48" s="170"/>
      <c r="AX48" s="170"/>
      <c r="AY48" s="170"/>
      <c r="AZ48" s="170"/>
      <c r="BA48" s="170"/>
      <c r="BB48" s="170"/>
      <c r="BC48" s="145"/>
      <c r="BD48" s="170"/>
      <c r="BE48" s="170"/>
      <c r="BF48" s="170"/>
      <c r="BG48" s="170"/>
      <c r="BH48" s="145"/>
      <c r="BI48" s="170"/>
      <c r="BJ48" s="170"/>
      <c r="BK48" s="170"/>
      <c r="BL48" s="170"/>
      <c r="BM48" s="145"/>
      <c r="BN48" s="170"/>
      <c r="BO48" s="170"/>
      <c r="BP48" s="170"/>
      <c r="BQ48" s="170"/>
      <c r="BR48" s="145"/>
      <c r="BS48" s="170"/>
      <c r="BT48" s="171"/>
    </row>
    <row r="49" spans="1:72" ht="18" customHeight="1">
      <c r="A49" s="315"/>
      <c r="B49" s="315"/>
      <c r="C49" s="315"/>
      <c r="D49" s="315"/>
      <c r="E49" s="315"/>
      <c r="F49" s="315"/>
      <c r="G49" s="315"/>
      <c r="H49" s="315"/>
      <c r="I49" s="315"/>
      <c r="J49" s="315"/>
      <c r="K49" s="315"/>
      <c r="L49" s="315"/>
      <c r="M49" s="315"/>
      <c r="N49" s="31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row>
    <row r="50" spans="1:72" ht="18" customHeight="1">
      <c r="A50" s="211" t="s">
        <v>258</v>
      </c>
      <c r="B50" s="172"/>
      <c r="C50" s="153"/>
      <c r="D50" s="153"/>
      <c r="E50" s="153"/>
      <c r="F50" s="154"/>
      <c r="G50" s="154"/>
      <c r="H50" s="154"/>
      <c r="I50" s="441">
        <f>SUM(I12:I49)</f>
        <v>590</v>
      </c>
      <c r="J50" s="442">
        <f>SUM(J12:J49)</f>
        <v>1780</v>
      </c>
      <c r="K50" s="442">
        <f>SUM(K12:K49)</f>
        <v>1753.3</v>
      </c>
      <c r="L50" s="443"/>
      <c r="M50" s="442">
        <f>SUM(M12:M49)</f>
        <v>35</v>
      </c>
      <c r="N50" s="441">
        <f>SUM(N12:N49)</f>
        <v>0</v>
      </c>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row>
    <row r="51" spans="16:72" ht="13.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row>
    <row r="52" spans="16:72" ht="13.5" hidden="1">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row>
    <row r="53" spans="1:72" ht="13.5" hidden="1">
      <c r="A53" s="139" t="s">
        <v>287</v>
      </c>
      <c r="C53" s="139">
        <f>COUNTA(A12:A49)</f>
        <v>35</v>
      </c>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row>
    <row r="54" spans="16:72" ht="13.5" hidden="1">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row>
    <row r="55" spans="16:72" ht="13.5" hidden="1">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row>
    <row r="56" spans="16:72" ht="13.5" hidden="1">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row>
    <row r="57" spans="16:72" ht="13.5" hidden="1">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row>
    <row r="58" spans="16:72" ht="13.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row>
    <row r="59" spans="16:72" ht="13.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row>
    <row r="60" spans="16:72" ht="13.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row>
    <row r="61" spans="16:72" ht="13.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row>
    <row r="62" spans="16:72" ht="13.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row>
    <row r="63" spans="16:72" ht="13.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row>
    <row r="64" spans="16:72" ht="13.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row>
    <row r="65" spans="16:72" ht="13.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row>
    <row r="66" spans="16:72" ht="13.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row>
    <row r="67" spans="16:72" ht="13.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row>
    <row r="68" spans="16:72" ht="13.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row>
    <row r="69" spans="16:72" ht="13.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row>
    <row r="70" spans="16:72" ht="13.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row>
    <row r="71" spans="16:72" ht="13.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row>
    <row r="72" spans="16:72" ht="13.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row>
    <row r="73" spans="16:72" ht="13.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row>
    <row r="74" spans="16:72" ht="13.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row>
    <row r="75" spans="16:72" ht="13.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row>
  </sheetData>
  <sheetProtection/>
  <mergeCells count="1">
    <mergeCell ref="A8:I8"/>
  </mergeCells>
  <printOptions horizontalCentered="1" verticalCentered="1"/>
  <pageMargins left="0.7874015748031497" right="0.1968503937007874" top="0.4330708661417323" bottom="0.8267716535433072" header="0.5118110236220472" footer="0.5118110236220472"/>
  <pageSetup firstPageNumber="15" useFirstPageNumber="1" fitToHeight="0" fitToWidth="1" horizontalDpi="600" verticalDpi="600" orientation="portrait" scale="54" r:id="rId2"/>
  <headerFooter alignWithMargins="0">
    <oddHeader xml:space="preserve">&amp;C   </oddHeader>
    <oddFooter>&amp;C&amp;12 20</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CCINSHAE</dc:creator>
  <cp:keywords/>
  <dc:description/>
  <cp:lastModifiedBy>Hortencia Taboada Garcia</cp:lastModifiedBy>
  <cp:lastPrinted>2015-09-01T17:17:47Z</cp:lastPrinted>
  <dcterms:created xsi:type="dcterms:W3CDTF">2012-06-01T23:35:24Z</dcterms:created>
  <dcterms:modified xsi:type="dcterms:W3CDTF">2016-06-23T01:14:11Z</dcterms:modified>
  <cp:category/>
  <cp:version/>
  <cp:contentType/>
  <cp:contentStatus/>
</cp:coreProperties>
</file>