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70" activeTab="0"/>
  </bookViews>
  <sheets>
    <sheet name="E-I-1" sheetId="1" r:id="rId1"/>
    <sheet name="E-I-2" sheetId="2" r:id="rId2"/>
    <sheet name="E-II" sheetId="3" r:id="rId3"/>
    <sheet name="E-III-1" sheetId="4" r:id="rId4"/>
    <sheet name="E-III-2" sheetId="5" r:id="rId5"/>
    <sheet name="E-IV" sheetId="6" r:id="rId6"/>
    <sheet name="E-V" sheetId="7" r:id="rId7"/>
    <sheet name="E-VI" sheetId="8" state="hidden" r:id="rId8"/>
    <sheet name="E-VII" sheetId="9" r:id="rId9"/>
    <sheet name="E-VIII" sheetId="10" r:id="rId10"/>
    <sheet name="E-IX" sheetId="11" r:id="rId11"/>
    <sheet name="E-10_INST-LLENADO_" sheetId="12" state="hidden" r:id="rId12"/>
    <sheet name="E-X Biblioteca" sheetId="13" r:id="rId13"/>
    <sheet name="IND.GRALEs_Enseñanza" sheetId="14" r:id="rId14"/>
    <sheet name="datos" sheetId="15" state="hidden" r:id="rId15"/>
    <sheet name="Hoja2" sheetId="16" state="hidden" r:id="rId16"/>
    <sheet name="CONGRESOS" sheetId="17" state="hidden" r:id="rId17"/>
  </sheets>
  <definedNames>
    <definedName name="_xlnm.Print_Area" localSheetId="11">'E-10_INST-LLENADO_'!$B$3:$E$39</definedName>
    <definedName name="_xlnm.Print_Area" localSheetId="0">'E-I-1'!$A$3:$U$28</definedName>
    <definedName name="_xlnm.Print_Area" localSheetId="1">'E-I-2'!$A$3:$U$114</definedName>
    <definedName name="_xlnm.Print_Area" localSheetId="2">'E-II'!$A$2:$K$40</definedName>
    <definedName name="_xlnm.Print_Area" localSheetId="3">'E-III-1'!$B$2:$G$189</definedName>
    <definedName name="_xlnm.Print_Area" localSheetId="4">'E-III-2'!$B$2:$F$21</definedName>
    <definedName name="_xlnm.Print_Area" localSheetId="5">'E-IV'!$A$1:$G$35</definedName>
    <definedName name="_xlnm.Print_Area" localSheetId="10">'E-IX'!$A$1:$J$36</definedName>
    <definedName name="_xlnm.Print_Area" localSheetId="6">'E-V'!$A$2:$G$27</definedName>
    <definedName name="_xlnm.Print_Area" localSheetId="7">'E-VI'!$A$3:$Q$28</definedName>
    <definedName name="_xlnm.Print_Area" localSheetId="8">'E-VII'!$A$1:$N$87</definedName>
    <definedName name="_xlnm.Print_Area" localSheetId="9">'E-VIII'!$A$2:$H$76</definedName>
    <definedName name="_xlnm.Print_Area" localSheetId="12">'E-X Biblioteca'!$A$1:$W$24</definedName>
    <definedName name="_xlnm.Print_Area" localSheetId="15">'Hoja2'!$A$1:$T$20</definedName>
    <definedName name="_xlnm.Print_Area" localSheetId="13">'IND.GRALEs_Enseñanza'!$A$1:$T$48</definedName>
    <definedName name="_xlnm.Print_Titles" localSheetId="3">'E-III-1'!$2:$13</definedName>
    <definedName name="_xlnm.Print_Titles" localSheetId="8">'E-VII'!$1:$11</definedName>
    <definedName name="_xlnm.Print_Titles" localSheetId="9">'E-VIII'!$1:$10</definedName>
  </definedNames>
  <calcPr fullCalcOnLoad="1"/>
</workbook>
</file>

<file path=xl/comments14.xml><?xml version="1.0" encoding="utf-8"?>
<comments xmlns="http://schemas.openxmlformats.org/spreadsheetml/2006/main">
  <authors>
    <author>Jiovani Emmanuel Torres Garc?a</author>
  </authors>
  <commentList>
    <comment ref="N31" authorId="0">
      <text>
        <r>
          <rPr>
            <b/>
            <sz val="9"/>
            <rFont val="Tahoma"/>
            <family val="2"/>
          </rPr>
          <t xml:space="preserve">no existe prog para est indi asi que se aplica en proporcion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<sst xmlns="http://schemas.openxmlformats.org/spreadsheetml/2006/main" count="2289" uniqueCount="850">
  <si>
    <t>ENSEÑANZA FORMATIVA    I</t>
  </si>
  <si>
    <t>SISTEMA FORMAL DE RESIDENCIAS DE ESPECIALIDAD - 1</t>
  </si>
  <si>
    <t>(2) FECHA:</t>
  </si>
  <si>
    <t>(3)  PERIODO: DEL</t>
  </si>
  <si>
    <t>AL</t>
  </si>
  <si>
    <t>(5)   Iniciaron</t>
  </si>
  <si>
    <t>Egresados</t>
  </si>
  <si>
    <t>(4) Especialidades de entrada directa</t>
  </si>
  <si>
    <t>R-I</t>
  </si>
  <si>
    <t>R-II</t>
  </si>
  <si>
    <t>R-III</t>
  </si>
  <si>
    <t>R-IV</t>
  </si>
  <si>
    <t>(6)                                                                                                                                       Sub  total</t>
  </si>
  <si>
    <t>(7) Bajas</t>
  </si>
  <si>
    <t>(8) Promovi dos</t>
  </si>
  <si>
    <t>(9) Total</t>
  </si>
  <si>
    <t>(10) Titulados en el año</t>
  </si>
  <si>
    <t>(11)                                                                                                                                                             No     de profesores</t>
  </si>
  <si>
    <t>(12)                                                                                                                              Alumnos/                                                                                                     Profesor</t>
  </si>
  <si>
    <t>N</t>
  </si>
  <si>
    <t>E</t>
  </si>
  <si>
    <t>(13) Total</t>
  </si>
  <si>
    <t>SECRETARÍA DE SALUD</t>
  </si>
  <si>
    <t>(1)  INSTITUCIÓN:</t>
  </si>
  <si>
    <t>SISTEMA FORMAL DE RESIDENCIAS DE ESPECIALIDAD - 2</t>
  </si>
  <si>
    <t xml:space="preserve">(4) Subespecialidades </t>
  </si>
  <si>
    <t>R-V</t>
  </si>
  <si>
    <t>RVI</t>
  </si>
  <si>
    <t>(9) Egresa dos</t>
  </si>
  <si>
    <t>(10)                                                                                                                                                             No     de profesores</t>
  </si>
  <si>
    <t>(11)                                                                                                                              Alumnos/                                                                                                     Profesor</t>
  </si>
  <si>
    <t>(12) Total</t>
  </si>
  <si>
    <t>ENSEÑANZA FORMATIVA    I I</t>
  </si>
  <si>
    <t>MAESTRÍAS  Y  DOCTORADOS</t>
  </si>
  <si>
    <t>( 6 ) Alumnos inscritos</t>
  </si>
  <si>
    <t>1º</t>
  </si>
  <si>
    <t>2º</t>
  </si>
  <si>
    <t>( 4 ) Nombre de la maestría</t>
  </si>
  <si>
    <t xml:space="preserve">(5) Institución docente </t>
  </si>
  <si>
    <t>(7)   Alumnos graduados</t>
  </si>
  <si>
    <t>(8)                                                                                                                                           No. de profesores</t>
  </si>
  <si>
    <t>(9)                                                                                                                                                  No. de tutores</t>
  </si>
  <si>
    <t>(10) Total</t>
  </si>
  <si>
    <t>( 13 ) Alumnos inscritos</t>
  </si>
  <si>
    <t>( 11 ) Nombre del doctorado</t>
  </si>
  <si>
    <t>(12)  Institución docente</t>
  </si>
  <si>
    <t>(14) Alumnos graduados</t>
  </si>
  <si>
    <t xml:space="preserve">( 15 )                                                                                                                                           No. de profesores </t>
  </si>
  <si>
    <t>( 16 )                                                                                                                                                  No. de tutores</t>
  </si>
  <si>
    <t>(17) Total</t>
  </si>
  <si>
    <t>ENSEÑANZA FORMATIVA   I I I</t>
  </si>
  <si>
    <t>ENSEÑANZA DE POSGRADO - 1</t>
  </si>
  <si>
    <t>(8) Procedencia</t>
  </si>
  <si>
    <t>(4)                                                                                                                                         Tipo de alumno</t>
  </si>
  <si>
    <t>(5)                                                                                                                                         Tipo de actividad</t>
  </si>
  <si>
    <t>(6)                                                                                                                       Duración</t>
  </si>
  <si>
    <t>(7) Institución docente</t>
  </si>
  <si>
    <t>ENSEÑANZA DE POSGRADO - 2</t>
  </si>
  <si>
    <t>PROGRAMA DE SUPERACIÓN ACADÉMICA DE PERSONAL</t>
  </si>
  <si>
    <t>(5)                                                                                                                                         Nombre del curso</t>
  </si>
  <si>
    <t>(7) Institución   docente</t>
  </si>
  <si>
    <t>(8) Nivel</t>
  </si>
  <si>
    <t>(11) Total</t>
  </si>
  <si>
    <t>( 10 ) Duración semanas</t>
  </si>
  <si>
    <t>( 9 )  Alumnos/profesores</t>
  </si>
  <si>
    <t>( 8 ) Número de profesores</t>
  </si>
  <si>
    <t>( 7 )         Número de alumnos</t>
  </si>
  <si>
    <t xml:space="preserve">( 6 )          Institución docente </t>
  </si>
  <si>
    <t>( 5 ) Cursos por período</t>
  </si>
  <si>
    <t>( 4 ) Nombre del ciclo clínico</t>
  </si>
  <si>
    <t>PREGRADO-MEDICINA</t>
  </si>
  <si>
    <t>ENSEÑANZA FORMATIVA   IV</t>
  </si>
  <si>
    <t xml:space="preserve">ENSEÑANZA   IX </t>
  </si>
  <si>
    <t>EDUCACIÓN PARA LA SALUD</t>
  </si>
  <si>
    <t>(4) Número</t>
  </si>
  <si>
    <t>(5) Tema</t>
  </si>
  <si>
    <t>(6) Dirigido a:</t>
  </si>
  <si>
    <t>(7) Número de receptores</t>
  </si>
  <si>
    <t>(8) Servicio responsable</t>
  </si>
  <si>
    <t>(9) Horas</t>
  </si>
  <si>
    <t>(10)Tipo de actividad</t>
  </si>
  <si>
    <t>(11) Intramuros</t>
  </si>
  <si>
    <t>(12) Extramuros</t>
  </si>
  <si>
    <t xml:space="preserve">ENSEÑANZA FORMATIVA   V </t>
  </si>
  <si>
    <t>PREGRADO - OTRAS LICENCIATURAS</t>
  </si>
  <si>
    <t>( 4 ) Carrera</t>
  </si>
  <si>
    <t>( 5 )                                                                                                                                    Tipo de actividad</t>
  </si>
  <si>
    <t>( 6 )                    No    de                                                                                                                         alumnos</t>
  </si>
  <si>
    <t>( 7 )                                                                                                                                         Duración</t>
  </si>
  <si>
    <t>( 8 )                                                                                                                                    Institución docente</t>
  </si>
  <si>
    <t>(ANUAL)</t>
  </si>
  <si>
    <t xml:space="preserve">ENSEÑANZA FORMATIVA   VI </t>
  </si>
  <si>
    <t>CURSOS TÉCNICOS Y POSTÉCNICOS</t>
  </si>
  <si>
    <t>(4)Nombre del curso</t>
  </si>
  <si>
    <t>1er.</t>
  </si>
  <si>
    <t>2o.</t>
  </si>
  <si>
    <t>3er.</t>
  </si>
  <si>
    <t>ENSEÑANZA   V I I</t>
  </si>
  <si>
    <t>EDUCACIÓN CONTINUA</t>
  </si>
  <si>
    <t>(4)     N° prog.</t>
  </si>
  <si>
    <t>(5) Tipo de actividad</t>
  </si>
  <si>
    <t>(6) T</t>
  </si>
  <si>
    <t>(7) TP</t>
  </si>
  <si>
    <t>(8) Ins. que otorga el reconocimiento</t>
  </si>
  <si>
    <t>(9) Nombre de la actividad</t>
  </si>
  <si>
    <t>(10) Institución sede</t>
  </si>
  <si>
    <t>(11) Horas</t>
  </si>
  <si>
    <t>(12) Total de alumnos</t>
  </si>
  <si>
    <t>(13) Dirigido a:</t>
  </si>
  <si>
    <t>(14) Profesores</t>
  </si>
  <si>
    <t>Intramuros</t>
  </si>
  <si>
    <t>Extramuros</t>
  </si>
  <si>
    <t>Internos</t>
  </si>
  <si>
    <t>Externos</t>
  </si>
  <si>
    <t>ENSEÑANZA   V III</t>
  </si>
  <si>
    <t>CAPACITACIÓN PARA EL DESARROLLO Y DESEMPEÑO</t>
  </si>
  <si>
    <t>(5) Tipo de evento</t>
  </si>
  <si>
    <t>(6) Nombre del evento</t>
  </si>
  <si>
    <t xml:space="preserve">(7) Dirigido a: </t>
  </si>
  <si>
    <t>(8) Número de personas programadas</t>
  </si>
  <si>
    <t>(9) No. de personas que finalizaron el evento</t>
  </si>
  <si>
    <t>(10)Número de profesores</t>
  </si>
  <si>
    <t>(11) Número de horas impartidas</t>
  </si>
  <si>
    <t>BIBLIOTECA O CENTRO</t>
  </si>
  <si>
    <t>RECURSOS E INDICADORES</t>
  </si>
  <si>
    <t>MATERIAL Y EQUIPO</t>
  </si>
  <si>
    <t>LIBROS</t>
  </si>
  <si>
    <t>TITULOS REVISTAS</t>
  </si>
  <si>
    <t>FOTOCOPIADORAS</t>
  </si>
  <si>
    <t>COMPUTADORAS</t>
  </si>
  <si>
    <t>BASES DE DATOS</t>
  </si>
  <si>
    <t>WEB</t>
  </si>
  <si>
    <t>TOTAL</t>
  </si>
  <si>
    <t>NUEVOS</t>
  </si>
  <si>
    <t>HORAS SEM.</t>
  </si>
  <si>
    <t>NO. DE ATENCIONES</t>
  </si>
  <si>
    <t>FOTOCOPIAS</t>
  </si>
  <si>
    <t>NO. DE CONSULTAS</t>
  </si>
  <si>
    <t>INTERNOS</t>
  </si>
  <si>
    <t>EXTERNOS</t>
  </si>
  <si>
    <t>REVISTAS</t>
  </si>
  <si>
    <t>REV. ELEC.</t>
  </si>
  <si>
    <t>RECURSOS HUMANOS</t>
  </si>
  <si>
    <t>BIBLIOTECARIO PROFESIONAL</t>
  </si>
  <si>
    <t>OTRO PROFESIONAL</t>
  </si>
  <si>
    <t>ADMINISTRATIVOS</t>
  </si>
  <si>
    <t>SECRETARIA</t>
  </si>
  <si>
    <t>OTRAS ACTIVIDADES RELEVANTES</t>
  </si>
  <si>
    <t xml:space="preserve">ENSEÑANZA   X </t>
  </si>
  <si>
    <t>BIBLIOTECA</t>
  </si>
  <si>
    <t>INSTRUCTIVO DE LLENADO PARA EL FORMATO</t>
  </si>
  <si>
    <t>ENSEÑANZA X</t>
  </si>
  <si>
    <t>APOYOS PARA LA ENSEÑANZA</t>
  </si>
  <si>
    <t>No.</t>
  </si>
  <si>
    <t>CONCEPTO</t>
  </si>
  <si>
    <t>SE ANOTARÁ</t>
  </si>
  <si>
    <t>Número de Libros</t>
  </si>
  <si>
    <t>Número total de volúmenes de libros que contiene el acervo de la biblioteca o centro</t>
  </si>
  <si>
    <t>Número de libros (Nuevos)</t>
  </si>
  <si>
    <t>Número de adquisiciones nuevas en este período</t>
  </si>
  <si>
    <t>Número de revistas</t>
  </si>
  <si>
    <t>Número total de títulos de revistas con que cuenta la colección de hemeroteca, ya sea por suscripción, canje o donación.</t>
  </si>
  <si>
    <t>Número de revistas (Nuevos)</t>
  </si>
  <si>
    <t>Número de títulos de revistas nuevas en este período.</t>
  </si>
  <si>
    <t>Número de fotocopiadoras</t>
  </si>
  <si>
    <t>Número de máquinas fotocopiadoras con que cuenta la bibliohemeroteca.</t>
  </si>
  <si>
    <t>Número de computadoras</t>
  </si>
  <si>
    <t>Número de equipos de computadora o terminales que existen en la biblioteca o centro.</t>
  </si>
  <si>
    <t>Bases de Datos</t>
  </si>
  <si>
    <t>Número de base de datos en suscripción con costo.</t>
  </si>
  <si>
    <t>Revistas Electrónicas</t>
  </si>
  <si>
    <t>Número de títulos de revistas electrónicas en suscripción con costo.</t>
  </si>
  <si>
    <t>Si se cuenta con acceso a través de la WEB a la Biblioteca o Centro de Información</t>
  </si>
  <si>
    <t>Hora semana</t>
  </si>
  <si>
    <t>Horas/Semana de servicio que otorgó la bibliohemeroteca a sus usuarios.</t>
  </si>
  <si>
    <t>Número de usuarios internos</t>
  </si>
  <si>
    <t>Número de usuarios internos atendidos en el periodo.</t>
  </si>
  <si>
    <t>Número de usuarios externos</t>
  </si>
  <si>
    <t>Número de usuarios externos atendidos en el período.</t>
  </si>
  <si>
    <t>Número de consultas de libros</t>
  </si>
  <si>
    <t>Número de consultas que se hicieron a libros en el periodo.</t>
  </si>
  <si>
    <t>Número de consultas revistas</t>
  </si>
  <si>
    <t>Número de consultas que se hicieron a revistas en el periodo.</t>
  </si>
  <si>
    <t>Número de préstamos</t>
  </si>
  <si>
    <t>interbibliotecarios</t>
  </si>
  <si>
    <t>Número de préstamos interbibliotecarios otorgados y recibidos con otras instituciones.</t>
  </si>
  <si>
    <t>Número de fotocopias</t>
  </si>
  <si>
    <t>Número total de fotocopias  otorgadas a los usuarios  en el período.</t>
  </si>
  <si>
    <t>Número de consultas a Bases de Datos</t>
  </si>
  <si>
    <t>Número de consultas a bases de datos por los usuarios en el período.</t>
  </si>
  <si>
    <t>Número de Consultas a Revistas Electrónicas</t>
  </si>
  <si>
    <t>Número de consultas a las Revistas Electrónicas durante  el período.</t>
  </si>
  <si>
    <t>Número de Consultas a la WEB</t>
  </si>
  <si>
    <t>Número de consultas a la página WEB de la Biblioteca o Centro.</t>
  </si>
  <si>
    <t>Bibliotecarios</t>
  </si>
  <si>
    <t>Número de Bibliotecarios profesionales que laboran en la Biblioteca o Centro</t>
  </si>
  <si>
    <t>Otro Profesional</t>
  </si>
  <si>
    <t>Número de Profesionales que laboran en la Biblioteca o Centro.</t>
  </si>
  <si>
    <t>Administrativo</t>
  </si>
  <si>
    <t>Número de personal que aparece con la categoría de administrativo que labora en la biblioteca o Centro</t>
  </si>
  <si>
    <t>Secretaría</t>
  </si>
  <si>
    <t>Número de Secretarías que laboran en la Biblioteca o Centro</t>
  </si>
  <si>
    <t>Total</t>
  </si>
  <si>
    <t>Número Total del personal que labora en la biblioteca o centro</t>
  </si>
  <si>
    <t>El reporte de las actividades más relevantes que se realizan en la Biblioteca o Centro.</t>
  </si>
  <si>
    <t xml:space="preserve">Este formato está dedicado a presentar información semestral, correspondiente a los apoyos didácticos proporcionados </t>
  </si>
  <si>
    <t>por la Institución al proceso de enseñanza.</t>
  </si>
  <si>
    <t>INDICADOR</t>
  </si>
  <si>
    <t>EFICIENCIA</t>
  </si>
  <si>
    <t>NUMERO DE ALUMNOS EN CAPACITACION (VII + VIII)</t>
  </si>
  <si>
    <t>NUMERO DE PROFESORES PARA CAPACITACION (VII + VIII)</t>
  </si>
  <si>
    <t>NUMERO DE ALUMNOS EN FORMACION POSGRADO  (I + II)</t>
  </si>
  <si>
    <t>NUMERO DE PROFESORES PARA FORMACION  (I + II)</t>
  </si>
  <si>
    <t>2A</t>
  </si>
  <si>
    <t xml:space="preserve">NUMERO DE PROFESORES UNIVERSITARIOS  ASIGNADOS </t>
  </si>
  <si>
    <t>NUMERO TOTAL DE PROFESORES  PARA FORMACION  DE POSGRADO (I + II)</t>
  </si>
  <si>
    <t>3</t>
  </si>
  <si>
    <t>NUMERO DE ALUMNOS DE SUBSEDE  (III-I)</t>
  </si>
  <si>
    <t>NUMERO DE ALUMNOS DE SEDE  (I-1+1-2 + II)</t>
  </si>
  <si>
    <t>4</t>
  </si>
  <si>
    <t xml:space="preserve">NUMERO DE PARTICIPANTES EN ACTIVIDADES DE EDUCACION PARA LA SALUD  </t>
  </si>
  <si>
    <t xml:space="preserve">NUMERO DE ACTIVIDADES DE EDUCACION PARA LA SALUD EFECTUADAS  </t>
  </si>
  <si>
    <t>EFICACIA</t>
  </si>
  <si>
    <t>TOTAL DE CURSOS DE CAPACITACION REALIZADOS  (VII+VIII)</t>
  </si>
  <si>
    <t>TOTAL DE CURSOS DE CAPACITACION PROGRAMADOS  (VII+VIII)</t>
  </si>
  <si>
    <t>TOTAL DE CURSOS DE FORMACION REALIZADOS   (I+II+IV+V+VI)</t>
  </si>
  <si>
    <t>TOTAL DE CURSOS DE FORMACION PROGRAMADOS  (I+II+IV+V+VI)</t>
  </si>
  <si>
    <t>EFECTIVIDAD-INDICADORES ESPECIALES</t>
  </si>
  <si>
    <t>TOTAL DE HORAS /AULA IMPARTIDAS</t>
  </si>
  <si>
    <t>TOTAL DE HORAS/AULA PROGRAMADAS</t>
  </si>
  <si>
    <t>TOTAL DE ALUMNOS INSCRITOS EN PORGRMAS DE POSGRADO</t>
  </si>
  <si>
    <t>TOTAL DE ALUMNOS DE POSGRADO MATRICULADOS</t>
  </si>
  <si>
    <t>TOTAL DE PROGRAMAS DE POSGRADO ACADEMICO INSCRITOS EN EL PADRON CONACYT</t>
  </si>
  <si>
    <t>EFECTIVIDAD</t>
  </si>
  <si>
    <t>ALUMNOS EGRESADOS DE CURSOS DE CAPACITACION (VII+VIII y IX)</t>
  </si>
  <si>
    <t>TOTAL DE ALUMNOS INSCRITOS EN CURSOS DE CAPACITACION (VII+VIII y IX)</t>
  </si>
  <si>
    <t>ALUMNOS EGRESADOS DE CURSOS DE FORMACION (I+II+III+IV+V+VI)</t>
  </si>
  <si>
    <t>TOTAL DE ALUMNOS INSCRITOS EN CURSOS DE FORMACION (I+II+III+IV+V+VI)</t>
  </si>
  <si>
    <t>CALIDAD</t>
  </si>
  <si>
    <t>TOTAL DE PROFESIONALES EN LA SALUD ENCUESTADOS QUE CONCLUYEN SU FORMACIÓN EN EL MISMO PERÍODO</t>
  </si>
  <si>
    <t>x</t>
  </si>
  <si>
    <t>=</t>
  </si>
  <si>
    <t>ALUMNOS PROGRAMADOS</t>
  </si>
  <si>
    <t xml:space="preserve">ALUMNOS FORMADOS  </t>
  </si>
  <si>
    <t xml:space="preserve">ALUMNOS PROGRAMADOS </t>
  </si>
  <si>
    <t>SUMA DE LA CALIFICACIÓN MANIFESTADA POR LOS PROFESIONALES DE LA SALUD QUE CONLCLUYEN POSGRADO NO CLÍNICOS ENCUENTADOS RESPECTO A LA CALIDAD PERCIBIDA DE SU FORMACIÓN</t>
  </si>
  <si>
    <t>REVISTAS ELECTRONICAS</t>
  </si>
  <si>
    <t>Compra Base de Datos 3.Discos compactos 21, videos 48</t>
  </si>
  <si>
    <t>ESTADISTICAS</t>
  </si>
  <si>
    <t>NO. DE PRESTAMOS</t>
  </si>
  <si>
    <t>NO. DE PRESTAMOS INTERBIBLIOTECARIOS</t>
  </si>
  <si>
    <t>CATEGORIA</t>
  </si>
  <si>
    <t>SEMESTRAL</t>
  </si>
  <si>
    <t>ALUMNOS DE CURSO DE POSGRADO DE ESPECIALIDAD</t>
  </si>
  <si>
    <t>Maestría en Ciencias Médicas</t>
  </si>
  <si>
    <t>INCMNSZ</t>
  </si>
  <si>
    <t>Doctorado en Ciencias Médicas</t>
  </si>
  <si>
    <t>DOCTORADO</t>
  </si>
  <si>
    <t>Número de profesores: 32</t>
  </si>
  <si>
    <t>(12) Total de alumnos Inscritos</t>
  </si>
  <si>
    <t>( 6 )                    No    de                                                                                                                         alumnos Apro</t>
  </si>
  <si>
    <t xml:space="preserve">(15) Total </t>
  </si>
  <si>
    <t>Número de alumnos inscritos</t>
  </si>
  <si>
    <t>INSTITUTO NACIONAL DE CIENCIAS MÉDICAS Y NUTRICIÓN</t>
  </si>
  <si>
    <t>SALVADOR ZUBIRÁN</t>
  </si>
  <si>
    <t>PERIODO</t>
  </si>
  <si>
    <t>ENERO - JUNIO</t>
  </si>
  <si>
    <t>IV.  INDICADORES DE ADMINISTRACION</t>
  </si>
  <si>
    <t>VALORES ESPERADOS ESPERADOS</t>
  </si>
  <si>
    <t>(2011 - Semestral)</t>
  </si>
  <si>
    <t>(2012 - Semestral)</t>
  </si>
  <si>
    <t>ALUMNOS FORMADOS 2011</t>
  </si>
  <si>
    <t>SUBTOTAL</t>
  </si>
  <si>
    <t>BAJAS</t>
  </si>
  <si>
    <t>CURSOS</t>
  </si>
  <si>
    <t>PROFESORES</t>
  </si>
  <si>
    <t>SFRESP-1</t>
  </si>
  <si>
    <t>SFRESP-2</t>
  </si>
  <si>
    <t>MAESTRIA</t>
  </si>
  <si>
    <t>PREGRADO MED</t>
  </si>
  <si>
    <t>ENFERMERIA</t>
  </si>
  <si>
    <t>alumnos sede</t>
  </si>
  <si>
    <t>25-50</t>
  </si>
  <si>
    <t>Total menos bajas</t>
  </si>
  <si>
    <t>3-5</t>
  </si>
  <si>
    <t>cursos</t>
  </si>
  <si>
    <t>10-30</t>
  </si>
  <si>
    <t>15-20</t>
  </si>
  <si>
    <t>90-110</t>
  </si>
  <si>
    <t>total curso</t>
  </si>
  <si>
    <t>numero de curso</t>
  </si>
  <si>
    <t>TOTAL DE PERSONAS ASISTENTES DE EDUCACION CONTINUA  (VII)</t>
  </si>
  <si>
    <t>TOTAL DE PERSONAS PROGRAMADAS PARA EDUCACION CONTINUA      (VII )</t>
  </si>
  <si>
    <t>total de alumnos</t>
  </si>
  <si>
    <t>No. DE POSGRADOS ACADEMICOS QUE UIMPARTEN EL INST</t>
  </si>
  <si>
    <t>egresados</t>
  </si>
  <si>
    <t>profesores</t>
  </si>
  <si>
    <t>Cuadro Resumen</t>
  </si>
  <si>
    <t>CUADRO RESUMEN</t>
  </si>
  <si>
    <t>Maestria y doctorado</t>
  </si>
  <si>
    <t>total</t>
  </si>
  <si>
    <t xml:space="preserve">ALUMNOS DE EDUCACIÓN CONTINUA Y CAPACITADOS      </t>
  </si>
  <si>
    <t>IV.  INDICADORES DE ENSEÑANZA</t>
  </si>
  <si>
    <t>0.5-2.0</t>
  </si>
  <si>
    <t>Consec</t>
  </si>
  <si>
    <t>INFORME</t>
  </si>
  <si>
    <t>TITULO_COM</t>
  </si>
  <si>
    <t>CONGRESO</t>
  </si>
  <si>
    <t>AUTORES</t>
  </si>
  <si>
    <t>DEPTO</t>
  </si>
  <si>
    <t>FECHA</t>
  </si>
  <si>
    <t>LUGAR</t>
  </si>
  <si>
    <t>ORIGEN</t>
  </si>
  <si>
    <t>FINANCIA</t>
  </si>
  <si>
    <t>2012/03</t>
  </si>
  <si>
    <t>LINFOMA DEL MANTO (POLIPOSIS LINFOMATOSA)</t>
  </si>
  <si>
    <t>IV CURSO INTERNACIONAL DE HEMATOPATOLOGÍA DIAGNOSTICA</t>
  </si>
  <si>
    <t>FRANCISCO JAVIER LLAMAS GUTIÉRREZ</t>
  </si>
  <si>
    <t>315</t>
  </si>
  <si>
    <t>201202</t>
  </si>
  <si>
    <t>DISTRITO FEDERAL, MÉXICO</t>
  </si>
  <si>
    <t>I</t>
  </si>
  <si>
    <t>INSTITUCIONAL</t>
  </si>
  <si>
    <t>BRAULIO MARTÍNEZ BENÍTEZ</t>
  </si>
  <si>
    <t>201203</t>
  </si>
  <si>
    <t>VASCULITIS EN TRASPLANTE RENAL, DIAGNOSTICOS DIFERENCIALES</t>
  </si>
  <si>
    <t>3ER. CURSO DE NEFROPATOLOGÍA 2012</t>
  </si>
  <si>
    <t>NORMA O. URIBE URIBE</t>
  </si>
  <si>
    <t>201204</t>
  </si>
  <si>
    <t>ASPECTOS MORFOLOGICOS DE LA ENFERMEDAD INFLAMATORIA INTESTINAL</t>
  </si>
  <si>
    <t>3ER. CURSO TEÓRICO-PRÁCTICO DE ENFERMEDAD INFLAMATORIA INTESTINAL. INCMNSZ</t>
  </si>
  <si>
    <t>CURSO INTERNACIONAL DE CIRUGIOA DE COLON RECTO Y ANO</t>
  </si>
  <si>
    <t>CURSO DE IDENTIDAD PROFESIONAL ASOC. ENFERMERAS</t>
  </si>
  <si>
    <t>95-100</t>
  </si>
  <si>
    <t>70-100</t>
  </si>
  <si>
    <t>Endocrinología</t>
  </si>
  <si>
    <t>Gastroenterología</t>
  </si>
  <si>
    <t>Hematología</t>
  </si>
  <si>
    <t>Infectología</t>
  </si>
  <si>
    <t>Reumatología</t>
  </si>
  <si>
    <t>X</t>
  </si>
  <si>
    <t>ESCUELA MILITAR DE GRADUADOS DE SANIDAD</t>
  </si>
  <si>
    <t>HOSPITAL REGIONAL DE ALTA ESPECIALIDAD DE VERACRUZ</t>
  </si>
  <si>
    <t>HOSPITAL ESPAÑOL</t>
  </si>
  <si>
    <t>HOSPITAL GENERAL DR. MIGUEL SILVA</t>
  </si>
  <si>
    <t>HOSPITAL INFANTIL DE MEXICO DR. FEDERICO GOMEZ</t>
  </si>
  <si>
    <t>HOSPITAL CENTRAL "DR. IGNACIO MORONES PRIETO" S.L.P.</t>
  </si>
  <si>
    <t>HOSPITAL  CENTRAL SUR DE ALTA ESPECIALIDAD "PEMEX"</t>
  </si>
  <si>
    <t>INSTITUTO NACIONAL DE PEDIATRÍA</t>
  </si>
  <si>
    <t>INSTITUTO NACIONAL DE PSIQUIATRÍA "RAMÓN DE LA FUENTE MUÑIZ"</t>
  </si>
  <si>
    <t>SECRETARÍA DE MARINA                    (CENTRO MÉDICO NAVAL)</t>
  </si>
  <si>
    <t>UNAM</t>
  </si>
  <si>
    <t>INSTITUCIÓN: INSTITUTO NACIONAL DE CIENCIAS MEDICAS Y NUTRICION SALVADOR ZUBIRÁN</t>
  </si>
  <si>
    <t>Académico/Asistencia</t>
  </si>
  <si>
    <t>4 Años</t>
  </si>
  <si>
    <t>Escuela de Enfermía María Elena Maza Brito del INCMNSZ.</t>
  </si>
  <si>
    <t>1 Año</t>
  </si>
  <si>
    <t>ENEO/UNAM/ESC.ENF.</t>
  </si>
  <si>
    <t>Curso</t>
  </si>
  <si>
    <t>Instrucción sobre Diabetes Mellitus</t>
  </si>
  <si>
    <t>Pacientes y familiares</t>
  </si>
  <si>
    <t>Departamento de Diabetes</t>
  </si>
  <si>
    <t>Curso para pacientes con Alzheimer</t>
  </si>
  <si>
    <t>Departamento de Geriatria</t>
  </si>
  <si>
    <t>INSTITUCIÓN: INSTITUTO NACIONAL DE CIENCIAS MÉDICAS Y NUTRICIÓN SALVADOR ZUBIRÁN</t>
  </si>
  <si>
    <t xml:space="preserve">FECHA: </t>
  </si>
  <si>
    <t>2° Semestre Licenciatura en Enfermería y Obstetricia</t>
  </si>
  <si>
    <t>4° Semestre Licenciatura en Enfermería y Obstetricia</t>
  </si>
  <si>
    <t>6° Semestre Licenciatura en Enfermería y Obstetricia</t>
  </si>
  <si>
    <t>8° Semestre Licenciatura en Enfermería y Obstetricia</t>
  </si>
  <si>
    <t>Especialidad del Adulto en Estado Crítico</t>
  </si>
  <si>
    <t>Especialidad en Enfermería del Anciano</t>
  </si>
  <si>
    <t xml:space="preserve">Acceso libre </t>
  </si>
  <si>
    <t>XX</t>
  </si>
  <si>
    <t>HOSPITAL REGIONAL DE ALTA ESPECIALIDAD DEL BAJÍO,  GTO.</t>
  </si>
  <si>
    <t>HOSPITAL REGIONAL DE ALTA ESPECIALIDAD DE LA PENÍNSULA DE YUCATÁN.</t>
  </si>
  <si>
    <t>HOSPITAL GENERAL "DR. AURELIO VALDIVIESO" DE OAXACA</t>
  </si>
  <si>
    <t xml:space="preserve">HOSPITAL REGIONAL DE ALTA ESPECIALIDAD DE OAXACA </t>
  </si>
  <si>
    <t>HOSPITAL PSIQUIATRICO "FRAY BERNARDINO ALVAREZ"</t>
  </si>
  <si>
    <t>HOSPITAL GENERAL DE MÉXICO</t>
  </si>
  <si>
    <t>HOSPITAL DE ESPECIALIDADES  "DR. BELISARIO DOMÍNGUEZ"</t>
  </si>
  <si>
    <t>CLÍNICA PSIQUIATRICA DR. EVERARDO NEUMANN PEÑA</t>
  </si>
  <si>
    <t>HOSPITAL GENERAL DE PACHUCA</t>
  </si>
  <si>
    <t>HOSPITAL GENERAL DE SALTILLO</t>
  </si>
  <si>
    <t>IMSS</t>
  </si>
  <si>
    <t>HOSPITAL REGIONAL 1° DE OCTUBRE</t>
  </si>
  <si>
    <t>N.RR.</t>
  </si>
  <si>
    <t>Personal del Instituto</t>
  </si>
  <si>
    <t>DIABETES Y METABOLISMO</t>
  </si>
  <si>
    <t>DIAGNÓSTICO POR IMAGEN EN NEUROLOGÍA</t>
  </si>
  <si>
    <t>ENFERMEDADES DEL METABOLISMO MINERAL</t>
  </si>
  <si>
    <t>ENFERMEDADES TIROIDEAS</t>
  </si>
  <si>
    <t>GENÉTICA MÉDICA</t>
  </si>
  <si>
    <t>Inducción</t>
  </si>
  <si>
    <t>(2014 - ANUAL)</t>
  </si>
  <si>
    <t>ANUAL</t>
  </si>
  <si>
    <t>FECHA:</t>
  </si>
  <si>
    <t>DURANTE EL PERIODO NO EXISTIÓ MÉDICOS QUE ESTUDIARAN EN EL EXTRANJERO</t>
  </si>
  <si>
    <t>Conricyt</t>
  </si>
  <si>
    <t>1° Semestre Licenciatura en Enfermería y Obstetricia</t>
  </si>
  <si>
    <t>3° Semestre Licenciatura en Enfermería y Obstetricia</t>
  </si>
  <si>
    <t>5° Semestre Licenciatura en Enfermería y Obstetricia</t>
  </si>
  <si>
    <t>7° Semestre Licenciatura en Enfermería y Obstetricia</t>
  </si>
  <si>
    <t>cuadro E-1-1</t>
  </si>
  <si>
    <t>total  de egresados</t>
  </si>
  <si>
    <t>Curso de Enfermería</t>
  </si>
  <si>
    <t>cuadro resume de cursos de educacion continua MIR</t>
  </si>
  <si>
    <t>edu</t>
  </si>
  <si>
    <t>mala</t>
  </si>
  <si>
    <t>HOSPITAL CIVIL DE GUADALAJARA</t>
  </si>
  <si>
    <t>HOSPITAL GENERAL DE QUERETARO</t>
  </si>
  <si>
    <t>INSTITUTO NACIONAL DE CANCEROLOGÍA</t>
  </si>
  <si>
    <t>CENTRO MEDICO SIGLO XXI</t>
  </si>
  <si>
    <t>HOSPITAL CIVIL DE CULIACÁN</t>
  </si>
  <si>
    <t>CENTRO MEDICO ISSEMYM</t>
  </si>
  <si>
    <t>HOSPITAL-ESCUELA "DR. AGUSTÍN O' HORAN" YUCATAN</t>
  </si>
  <si>
    <t>(2015 - ANUAL)</t>
  </si>
  <si>
    <t>PERIODO:  DEL 1 DE ENERO AL 31 DE DICIEMBRE DE 2015</t>
  </si>
  <si>
    <t>ANATOMIA PATOLOGICA</t>
  </si>
  <si>
    <t>ANESTESIOLOGIA</t>
  </si>
  <si>
    <t>CIRUGIA GENERAL</t>
  </si>
  <si>
    <t>MEDICINA INTERNA</t>
  </si>
  <si>
    <t>IMAGENOLOGIA DIAGNÓSTICA Y TERAPÉUTICA</t>
  </si>
  <si>
    <t>GERIATRIA</t>
  </si>
  <si>
    <t>UROLOGIA</t>
  </si>
  <si>
    <t>Angología y Cx. Vascular</t>
  </si>
  <si>
    <t>Biologia de la Reproducción</t>
  </si>
  <si>
    <t>Coloproctología</t>
  </si>
  <si>
    <t>Dermatología</t>
  </si>
  <si>
    <t>Geriatría</t>
  </si>
  <si>
    <t>Medicina Crítica</t>
  </si>
  <si>
    <t>Nefrología</t>
  </si>
  <si>
    <t>Neurología</t>
  </si>
  <si>
    <t>Nutriología  Clínica</t>
  </si>
  <si>
    <t>Neurofisiología Clínica</t>
  </si>
  <si>
    <t>Oncología</t>
  </si>
  <si>
    <t>ALGOLOGÍA</t>
  </si>
  <si>
    <t>ANESTESIA PARA TRASPLANTES</t>
  </si>
  <si>
    <t>CARDIONEUMOLOGÍA</t>
  </si>
  <si>
    <t>CIRUGIA BARIÁTRICA</t>
  </si>
  <si>
    <t>CIRUGÍA DE LA MANO REUMÁTICA</t>
  </si>
  <si>
    <t>CIRUGÍA ENDÓCRINA</t>
  </si>
  <si>
    <t>CIRUGÍA HEPATO-PANCREATO-BILIAR</t>
  </si>
  <si>
    <t>CIRUGÍA TORACOSCÓPICA</t>
  </si>
  <si>
    <t xml:space="preserve"> RESONANCIA MAGNÉTICA ANTES DX POR RESONANCIA MGNÉTICA)</t>
  </si>
  <si>
    <t>ECOCARDIOGRAFÍA CLÍNICA</t>
  </si>
  <si>
    <t>ENDOSCOPIA GASTROINTESTINAL (2 años)</t>
  </si>
  <si>
    <t>ENFERMEDAD INFLAMATORIA INTESTINAL</t>
  </si>
  <si>
    <t>ENFERMEDAD VASCULAR CEREBRAL</t>
  </si>
  <si>
    <t>ENFERMEDDAES NEUROMUSCULARES</t>
  </si>
  <si>
    <t>GAMMAPATIAS MONOCLONALES Y MIELOMA MÚLTIPLE</t>
  </si>
  <si>
    <t>GERIATRÍA NEUROLÓGICA</t>
  </si>
  <si>
    <t>HEMATOPATOLOGÍA</t>
  </si>
  <si>
    <t>IMAGEN CARDIOVASCULAR POR TOMOGRAFÍA COMPUTADA MULTICORTE Y RESONANCIA MAGNÉTICA</t>
  </si>
  <si>
    <t>IMAGEN EN CABEZA Y CUELLO</t>
  </si>
  <si>
    <t>IMAGEN POR TOMOGRAFÍA COMPUTADA DE TÓRAX Y ABDOMEN</t>
  </si>
  <si>
    <t>IMAGEN Y PROCEDIMIENTOS DE INTERVENCIÓN EN LA GLÁNDULA MAMARIA</t>
  </si>
  <si>
    <t>MEDICINA PERIOPERATORIA</t>
  </si>
  <si>
    <t>MOTILIDAD GASTROINTESTINAL</t>
  </si>
  <si>
    <t xml:space="preserve">NEFROLOGÍA DEL TRASPLANTE </t>
  </si>
  <si>
    <t>NEFROPATOLOGÍA</t>
  </si>
  <si>
    <t>NEUROENDOCRINOLOGIA</t>
  </si>
  <si>
    <t>OBESIDAD</t>
  </si>
  <si>
    <t>OFTALMOLOGÍA EN MEDICINA INTERNA</t>
  </si>
  <si>
    <t>PATOLOGÍA GASTROINTESTINAL</t>
  </si>
  <si>
    <t>PATOLOGÍA MOLECULAR Y SUBCELULAR APLICADA AL DIAGNÓSTICO MORFOLÓGICO</t>
  </si>
  <si>
    <t>PSIQUIATRÍA DE ENLACE</t>
  </si>
  <si>
    <t>RADIOLOGÍA INTERVENCIONISTA VASCULAR PERIFÉRICA TORÁCICA ABDOMINAL Y ONCOLÓGICA</t>
  </si>
  <si>
    <t>RECONSTRUCCIÓN ARTICULAR DE CADERA Y RODILLA</t>
  </si>
  <si>
    <t>TRASPLANTE DE CÉLULAS PROGENITORAS HEMATOPOYETICAS EN ADULTOS</t>
  </si>
  <si>
    <t>TRASPLANTE RENAL (2 años )</t>
  </si>
  <si>
    <t>TRASTORNOS DEL SISTEMA NERVIOSO AUTÓNOMO</t>
  </si>
  <si>
    <t>ULTRASONIDO GENERAL Y ULTRASONIDO DOPPLER COLOR</t>
  </si>
  <si>
    <t>VIH / SIDA</t>
  </si>
  <si>
    <t xml:space="preserve">R-3 Cirugía General </t>
  </si>
  <si>
    <t xml:space="preserve">Rotante por Nutriología Clínica </t>
  </si>
  <si>
    <t>CENTRO DE ALTA ESPECIALIDAD MÉDICA  "DR. RAFAEL LUCIO"        VERACRUZ, VER.</t>
  </si>
  <si>
    <t xml:space="preserve">R-3 Medicina Interna </t>
  </si>
  <si>
    <t xml:space="preserve">Rotante por Infectología </t>
  </si>
  <si>
    <t>Rotante por Geritría</t>
  </si>
  <si>
    <t xml:space="preserve">CENTRO NACIONAL MODELO DE ATENCIÓN, INVESTIGACION Y CAPACITACION GERONTOLOGICO "ARTURO MUNDET" </t>
  </si>
  <si>
    <t xml:space="preserve">R-4 Infectología </t>
  </si>
  <si>
    <t xml:space="preserve">Rotante por Microbiología </t>
  </si>
  <si>
    <t xml:space="preserve">R-2 Neurología Pediatríca </t>
  </si>
  <si>
    <t xml:space="preserve">Rotante por Neurología </t>
  </si>
  <si>
    <t xml:space="preserve">R-5 Infectología </t>
  </si>
  <si>
    <t xml:space="preserve">Rotante por Lab. Microbiología </t>
  </si>
  <si>
    <t xml:space="preserve">R-2 Endocrinología </t>
  </si>
  <si>
    <t xml:space="preserve">Rotante por Endocrinología </t>
  </si>
  <si>
    <t xml:space="preserve">R-2 Endocrinologia Ped. </t>
  </si>
  <si>
    <t xml:space="preserve">R-2 Genética Médica </t>
  </si>
  <si>
    <t xml:space="preserve">Rotante por Genética </t>
  </si>
  <si>
    <t xml:space="preserve">R-3 Infectología </t>
  </si>
  <si>
    <t xml:space="preserve">Rotante por  Lab. Microbiología </t>
  </si>
  <si>
    <t>R-2 Neurología Pediátrica</t>
  </si>
  <si>
    <t>Rotante por Neurología</t>
  </si>
  <si>
    <t>R-2 Genética</t>
  </si>
  <si>
    <t>Rotante por Genética</t>
  </si>
  <si>
    <t xml:space="preserve">R-2 Medicina Interna </t>
  </si>
  <si>
    <t xml:space="preserve">Rotante por Terapia Intensiva </t>
  </si>
  <si>
    <t xml:space="preserve">HOSPITAL REGIONAL "ADOLFO LOPEZ MATEOS" </t>
  </si>
  <si>
    <t xml:space="preserve">R-2 Medicina Crítica </t>
  </si>
  <si>
    <t xml:space="preserve">R-2 Medicna Crítica </t>
  </si>
  <si>
    <t xml:space="preserve">R-4 Radiología </t>
  </si>
  <si>
    <t xml:space="preserve">Rotante por Radiología e Imagén </t>
  </si>
  <si>
    <t xml:space="preserve">R-4 Medicina Interna </t>
  </si>
  <si>
    <t xml:space="preserve">Rotante po Hematología </t>
  </si>
  <si>
    <t xml:space="preserve">R-3 Anestesiología </t>
  </si>
  <si>
    <t xml:space="preserve">Rotante por Anestesiología </t>
  </si>
  <si>
    <t xml:space="preserve">R-4 Endocrinología </t>
  </si>
  <si>
    <t xml:space="preserve">HOSPITAL ANGELES DEL PEDREGAL </t>
  </si>
  <si>
    <t xml:space="preserve">INSTITUTO NACIONAL DE REHABILITACION </t>
  </si>
  <si>
    <t>R-2 Oftalmología</t>
  </si>
  <si>
    <t>Rotante por Oftalmología</t>
  </si>
  <si>
    <t>R-2 Hematología</t>
  </si>
  <si>
    <t>Rotante por Citrometría de Flujo</t>
  </si>
  <si>
    <t xml:space="preserve">R-2 Infectología Ped. </t>
  </si>
  <si>
    <t>Rotante por Epidemiología Hosp.</t>
  </si>
  <si>
    <t xml:space="preserve">R-2 Infectologái Pediatríca </t>
  </si>
  <si>
    <t xml:space="preserve">Rotante por Epidemiología Hosp. </t>
  </si>
  <si>
    <t xml:space="preserve">R-5 Reumatología Pediatríca </t>
  </si>
  <si>
    <t xml:space="preserve">Rotante por Inmunología y Reumatología </t>
  </si>
  <si>
    <t xml:space="preserve">R-5 Reumatología Ped. </t>
  </si>
  <si>
    <t xml:space="preserve">Rotante porNeurología Clínica </t>
  </si>
  <si>
    <t>HOSPITAL GENERAL "DR.MANUEL GEA GONZALEZ"</t>
  </si>
  <si>
    <t xml:space="preserve">Rotante por Oncología </t>
  </si>
  <si>
    <t xml:space="preserve">Rotante por Geriatría </t>
  </si>
  <si>
    <t xml:space="preserve">Rotante por Neurología Clínica </t>
  </si>
  <si>
    <t xml:space="preserve">R-3 Anatomía Patológica </t>
  </si>
  <si>
    <t xml:space="preserve">Rotante por Anatomía Patológica </t>
  </si>
  <si>
    <t xml:space="preserve">R-3 Medicina crítica </t>
  </si>
  <si>
    <t xml:space="preserve">R-5 Ecocardiografía </t>
  </si>
  <si>
    <t xml:space="preserve">Rotante por Cardiología </t>
  </si>
  <si>
    <t xml:space="preserve">Medicina Peioperatoria </t>
  </si>
  <si>
    <t>Paciente Quirurgico de Alto Riesgo</t>
  </si>
  <si>
    <t>Rotante por Ecocardiografía</t>
  </si>
  <si>
    <t>R-3 Patología</t>
  </si>
  <si>
    <t>Rotante por Patología</t>
  </si>
  <si>
    <t xml:space="preserve">R-4 Psiquiatría </t>
  </si>
  <si>
    <t xml:space="preserve">Rotante por Psiquiatría </t>
  </si>
  <si>
    <t xml:space="preserve">R-5 Gastroenterología </t>
  </si>
  <si>
    <t xml:space="preserve">Rotante por Enf. Inflamatoria Intestinal </t>
  </si>
  <si>
    <t xml:space="preserve">HOSPITAL REGIONAL DE ALTA ESPECIALIDAD "DR. GUSTAVO A. RIVOROSA PEREZ" TABASCO </t>
  </si>
  <si>
    <t xml:space="preserve">R-4 Cirugía General </t>
  </si>
  <si>
    <t xml:space="preserve">Rotante por Cirugía Hepato-Pancreato-Biliar </t>
  </si>
  <si>
    <t xml:space="preserve">Rotante por Hematología </t>
  </si>
  <si>
    <t xml:space="preserve">R-3 Imagenología </t>
  </si>
  <si>
    <t xml:space="preserve">Rotante por Resonancia Magnética </t>
  </si>
  <si>
    <t>R-2 Infectología Pediatríca</t>
  </si>
  <si>
    <t xml:space="preserve">Rotante por Epidemiología </t>
  </si>
  <si>
    <t xml:space="preserve">HOSPITAL INFANTIL DE MEXICO "FEDERICO GOMEZ" </t>
  </si>
  <si>
    <t xml:space="preserve">R-2 Endocrinología Ped. </t>
  </si>
  <si>
    <t>HOSPITAL DE ESPECIALIDADES DE LA CD. DE MEXICO "DR. BELISARIO DOMINGUEZ"</t>
  </si>
  <si>
    <t xml:space="preserve">Rotante por Endocrinologia y Metab. </t>
  </si>
  <si>
    <t xml:space="preserve">TEC. DE MONTERREY </t>
  </si>
  <si>
    <t xml:space="preserve">R-3 Geriatría </t>
  </si>
  <si>
    <t xml:space="preserve">Rotante por Clinica del Dolor </t>
  </si>
  <si>
    <t>R-3 Cirugía Endocrina</t>
  </si>
  <si>
    <t xml:space="preserve">Rotante por Cirugía Endocrina </t>
  </si>
  <si>
    <t xml:space="preserve">HOSPITAL GENERAL  DE OCCIDENTE </t>
  </si>
  <si>
    <t xml:space="preserve">Rotante por Obesidad </t>
  </si>
  <si>
    <t xml:space="preserve">R-3 Hematología </t>
  </si>
  <si>
    <t xml:space="preserve">Rotante por Trasplantes </t>
  </si>
  <si>
    <t xml:space="preserve">R-2 Hematología </t>
  </si>
  <si>
    <t xml:space="preserve">R-1 Hematología </t>
  </si>
  <si>
    <t>Rotante por Lab. de Hamatología</t>
  </si>
  <si>
    <t>R-3 Cirugía General</t>
  </si>
  <si>
    <t>Rotante por Cirgía de Pancreas</t>
  </si>
  <si>
    <t xml:space="preserve">R-3 Urgencias </t>
  </si>
  <si>
    <t xml:space="preserve">HOSPITAL GENERAL "DR. AURELIO VALDIVIESO" </t>
  </si>
  <si>
    <t>Radiología e Imagen</t>
  </si>
  <si>
    <t>Rotante por Cabeza y Cuello</t>
  </si>
  <si>
    <t>HOSPITAL CENTRAL DE MANAGUA, NICARAGUA.</t>
  </si>
  <si>
    <t xml:space="preserve">R-3 Ginelogía y Obtetricia </t>
  </si>
  <si>
    <t xml:space="preserve">Rotante por Biología de la Rep. </t>
  </si>
  <si>
    <t xml:space="preserve">INSTITUTO NACIONAL DE PERINATOLOGIA </t>
  </si>
  <si>
    <t xml:space="preserve">Alta Esp. Periposmenopausia </t>
  </si>
  <si>
    <t>R-4 Urología</t>
  </si>
  <si>
    <t>Rotante por Urología</t>
  </si>
  <si>
    <t xml:space="preserve">HOSPITAL DE ESPECIALIDADES DE PUEBLA </t>
  </si>
  <si>
    <t xml:space="preserve">Neurología </t>
  </si>
  <si>
    <t xml:space="preserve">Rotante por Enfermedad Váscular Cerebral </t>
  </si>
  <si>
    <t xml:space="preserve">CENTRO MEDICO NACIONAL "20  DE NOVIEMBRE " </t>
  </si>
  <si>
    <t xml:space="preserve">R- 3 Cirugía Oncologica </t>
  </si>
  <si>
    <t>Rotante por Cirugía Oncologica</t>
  </si>
  <si>
    <t>Rota por Hepato Pancretobiliar</t>
  </si>
  <si>
    <t xml:space="preserve">HOSPITAL CRUZ ROJA </t>
  </si>
  <si>
    <t xml:space="preserve">R-2 Imagenología </t>
  </si>
  <si>
    <t xml:space="preserve">Rotante por Imagenología </t>
  </si>
  <si>
    <t xml:space="preserve">CENTRO  MÉDICO ABC </t>
  </si>
  <si>
    <t>Rotante por Imagenología</t>
  </si>
  <si>
    <t>R-3 Nefrología</t>
  </si>
  <si>
    <t xml:space="preserve">Rota por Trasplante Renal </t>
  </si>
  <si>
    <t>HOSPITAL REGIONAL 1° DE OCTUBRE ISSSTE</t>
  </si>
  <si>
    <t xml:space="preserve">Rota por Hematología </t>
  </si>
  <si>
    <t xml:space="preserve">HOSPITAL GENERAL DE TOLUCA "DR. NICOLAS SAN JUAN" </t>
  </si>
  <si>
    <t xml:space="preserve">Rotante por Hematología y Oncología </t>
  </si>
  <si>
    <t xml:space="preserve">Rotante por Dirección Médica </t>
  </si>
  <si>
    <t xml:space="preserve">HOSPITAL  OBRERO DE LA PAZ , BOLIVIA </t>
  </si>
  <si>
    <t xml:space="preserve">R-3 Gastroenterología </t>
  </si>
  <si>
    <t xml:space="preserve">Rotante por Motilidad </t>
  </si>
  <si>
    <t xml:space="preserve">R-3 Radiología </t>
  </si>
  <si>
    <t xml:space="preserve">R-3  Gastroenterología </t>
  </si>
  <si>
    <t xml:space="preserve">Rotante por Motilidad Gastrointestinal </t>
  </si>
  <si>
    <t xml:space="preserve">R-2 Gastroenterología </t>
  </si>
  <si>
    <t>Rotante por Motilidad</t>
  </si>
  <si>
    <t>R-4 Geriatría</t>
  </si>
  <si>
    <t xml:space="preserve">Rotante por  por Geriatría </t>
  </si>
  <si>
    <t xml:space="preserve">R-2 Patología Clínica </t>
  </si>
  <si>
    <t xml:space="preserve">HOSPITAL MEDICA SUR </t>
  </si>
  <si>
    <t xml:space="preserve">R-1 Geriatría </t>
  </si>
  <si>
    <t>Rotante  por Metabolismo</t>
  </si>
  <si>
    <t xml:space="preserve">INSTITUTO MEXICANO DEL SEGURO SOCIAL , YUCATAN </t>
  </si>
  <si>
    <t xml:space="preserve">R-4 Medicina Internación </t>
  </si>
  <si>
    <t xml:space="preserve">HOSPITAL REGIONAL UNIVERSITARIO JOSE MA. CABRAL Y BAEZ </t>
  </si>
  <si>
    <t xml:space="preserve">Rotante por Nefrología </t>
  </si>
  <si>
    <t xml:space="preserve">R-2 Radiología e Imagén </t>
  </si>
  <si>
    <t xml:space="preserve">Radiología e Imagén </t>
  </si>
  <si>
    <t>HOSPITAL REGIONAL DE ALTA ESPECIALIDAD DE CD. VICTORIA  BICENTENARIO 2010</t>
  </si>
  <si>
    <t>HOSPITAL REGIONAL DE ALTA ESPECIALIDAD DE CD. VICTORIA  BICENTENARIO 2011</t>
  </si>
  <si>
    <t xml:space="preserve">R-2 Cirugía General </t>
  </si>
  <si>
    <t xml:space="preserve">Rotante por Cirugía Experimental </t>
  </si>
  <si>
    <t>Rotante por Urgencias/Med. Int.</t>
  </si>
  <si>
    <t xml:space="preserve">R-3 Mediicna Interna </t>
  </si>
  <si>
    <t>Rotante por Trasplantes</t>
  </si>
  <si>
    <t>Rotante por Gastroenterología</t>
  </si>
  <si>
    <t xml:space="preserve">R-2 Anestesiología </t>
  </si>
  <si>
    <t>R-2 Anesteriología</t>
  </si>
  <si>
    <t xml:space="preserve">R-1Medicina Crítica </t>
  </si>
  <si>
    <t xml:space="preserve">R-1 Medicina Crítica </t>
  </si>
  <si>
    <t xml:space="preserve">Rotante por Psiquiatria de Enlace </t>
  </si>
  <si>
    <t xml:space="preserve">Rotante por Psiquiatría de Enlace </t>
  </si>
  <si>
    <t xml:space="preserve">Rotante por Psquiatría de Enlace </t>
  </si>
  <si>
    <t>R-2 Endocrinología Pediatrica</t>
  </si>
  <si>
    <t xml:space="preserve">Rotante por Gastroenterología </t>
  </si>
  <si>
    <t>R-2 Anestesiologo</t>
  </si>
  <si>
    <t xml:space="preserve">HOSPITAL GENERAL "DR: SALVADOR ANCHONDO" CHIHUAHUA. </t>
  </si>
  <si>
    <t>Rotante por Hematología</t>
  </si>
  <si>
    <t xml:space="preserve">R-4 Psiquiatria </t>
  </si>
  <si>
    <t>Rotante por Hepato Pancreato Biliar</t>
  </si>
  <si>
    <t>HOSPITAL  CHIAPAS NOS UNE "DR. JESUS GILBERTO GOMEZ MAZA "</t>
  </si>
  <si>
    <t>R-3 Med. Familiar</t>
  </si>
  <si>
    <t>Rotante por Geriatría</t>
  </si>
  <si>
    <t>INSTITUTO MEXICANO DEL SEGURO SOCIAL  NO. 66 VERACRUZ</t>
  </si>
  <si>
    <t xml:space="preserve">R-4 Ginecología y Obstetricia </t>
  </si>
  <si>
    <t xml:space="preserve">Rotante por Biologia de la Rep. </t>
  </si>
  <si>
    <t xml:space="preserve">R-3 Medicina Familiar </t>
  </si>
  <si>
    <t xml:space="preserve">R-4 Cirugía Plástica </t>
  </si>
  <si>
    <t xml:space="preserve">Rotante por Cirugía Plástica </t>
  </si>
  <si>
    <t xml:space="preserve">R-4 Geriatría </t>
  </si>
  <si>
    <t xml:space="preserve">R-2 Biología de la Rep. </t>
  </si>
  <si>
    <t>Rotante por Medicina Interna</t>
  </si>
  <si>
    <t xml:space="preserve">R-2 Biología de Biología </t>
  </si>
  <si>
    <t xml:space="preserve">Rotante por Biología de la Reproducción </t>
  </si>
  <si>
    <t>Rotante por Trasplante y ClÍnica de Páncreas</t>
  </si>
  <si>
    <t xml:space="preserve">R-3 Cardiología </t>
  </si>
  <si>
    <t xml:space="preserve">Rotante por Ecocardiografía </t>
  </si>
  <si>
    <t>Rotante en Terapia Intensiva</t>
  </si>
  <si>
    <t>R-3 Imagenologia</t>
  </si>
  <si>
    <t>Rotante en Resonancia</t>
  </si>
  <si>
    <t xml:space="preserve">HOSPITAL GENERAL DE DURANGO </t>
  </si>
  <si>
    <t xml:space="preserve">R-4 Anestesiología </t>
  </si>
  <si>
    <t xml:space="preserve">Rotante por Clínica del Dolor </t>
  </si>
  <si>
    <t xml:space="preserve">HOSPITAL METROPOLITANO DE SANTIAGO, REP. DOMINICANA </t>
  </si>
  <si>
    <t>Rotante en Hemato Pncreato Biliar</t>
  </si>
  <si>
    <t xml:space="preserve">HOSPITAL REGIONAL DOCENTE DE TRUJILLO, PERU </t>
  </si>
  <si>
    <t>HOSPITAL NACIO DE LA POLICIA NAC. DE PERÚ, GRAL MED. LUIS SAENZ</t>
  </si>
  <si>
    <t>Algologia</t>
  </si>
  <si>
    <t>Rotante por Algología</t>
  </si>
  <si>
    <t>HOSP.NAC. DOCENTE  MADRE NIÑO, SAN BARTOLOME, LIMA PERÚ</t>
  </si>
  <si>
    <t>R-4 Radiología e Imagen</t>
  </si>
  <si>
    <t xml:space="preserve">HOSPITAL SANTO TOMAS  (PANAMA) </t>
  </si>
  <si>
    <t xml:space="preserve">HOSPITAL NERM, PERÚ </t>
  </si>
  <si>
    <t>Rotante por Endocrinología y Metab.</t>
  </si>
  <si>
    <t xml:space="preserve">HOSPITAL ESSALUD VITARTE, PERÚ </t>
  </si>
  <si>
    <t>R-3 Neurología</t>
  </si>
  <si>
    <t>Rotante por Lab. De Neurofisiología</t>
  </si>
  <si>
    <t>R-5 Cirugía General</t>
  </si>
  <si>
    <t>HOSP. REGIONAL  "DR. RAFAEL HDEZ." PERÚ</t>
  </si>
  <si>
    <t>Pérez Domínguez Rosaura Elena</t>
  </si>
  <si>
    <t>HOSP. NAC. EDGARDO REBAGLIATI, LIMA, PERÚ</t>
  </si>
  <si>
    <t xml:space="preserve">HOSPITAL REGIONAL DE OCCIDENTE, GUATEMALA </t>
  </si>
  <si>
    <t>Rotante por Clínica del Dolor</t>
  </si>
  <si>
    <t xml:space="preserve">UNIVERSIDAD PERUANA CAYETANO HEREDIA </t>
  </si>
  <si>
    <t>UNIV. NAC. DE SAN MARCOS,  PERÚ</t>
  </si>
  <si>
    <t>HOSP. NAC. GUILLERMO  ALMENARA IRIGOYEN, PERÚ</t>
  </si>
  <si>
    <t>Rotante por Nefrología</t>
  </si>
  <si>
    <t>HOSP. REG. HONORIO DELGADO AREQUIPA, PERÚ</t>
  </si>
  <si>
    <t>R-4 Medicina Interna</t>
  </si>
  <si>
    <t>HOSPITAL GENERAL DE MEXICALI</t>
  </si>
  <si>
    <t>Medicina Interna</t>
  </si>
  <si>
    <t>HOSPITAL REGIONAL DE RIO BLANCO, VERACRUZ</t>
  </si>
  <si>
    <t>R- 3 Imagenología</t>
  </si>
  <si>
    <t>Rotante por Mastografía</t>
  </si>
  <si>
    <t xml:space="preserve">3° AÑO DE MEDICINA </t>
  </si>
  <si>
    <t>GASTROENTEROLOGIA</t>
  </si>
  <si>
    <t xml:space="preserve">ULSA </t>
  </si>
  <si>
    <t xml:space="preserve">CIRUGIA </t>
  </si>
  <si>
    <t xml:space="preserve">HEMATOLOGIA </t>
  </si>
  <si>
    <t xml:space="preserve">ENDOCRINOLOGIA </t>
  </si>
  <si>
    <t xml:space="preserve">U. PANAMERICANA </t>
  </si>
  <si>
    <t xml:space="preserve">INFECTOLOGIA </t>
  </si>
  <si>
    <t xml:space="preserve">U.PANAMERICANA-ULSA </t>
  </si>
  <si>
    <t xml:space="preserve">U.PANAMERICANA </t>
  </si>
  <si>
    <t xml:space="preserve">REUMATOLOGIA </t>
  </si>
  <si>
    <t xml:space="preserve">INTERNADO DE PREGRADO </t>
  </si>
  <si>
    <t xml:space="preserve">VARIAS </t>
  </si>
  <si>
    <t xml:space="preserve">SERVICIO SOCIAL </t>
  </si>
  <si>
    <t>PERIODO: DEL 1 DE JULIO AL 31 DE DICIEMBRE DE 2015</t>
  </si>
  <si>
    <t>Manejo de materiales y residuos peligrosos y emergencias química</t>
  </si>
  <si>
    <t>Seminario</t>
  </si>
  <si>
    <t>Seminario de  Cirugía Oncológica</t>
  </si>
  <si>
    <t>Seminario de dermatología</t>
  </si>
  <si>
    <t>Congreso</t>
  </si>
  <si>
    <t>Curso Internacional de Actualidades en Anestesiología</t>
  </si>
  <si>
    <t>VII Curso Internacional de Cirugía Vascular y Endovascula</t>
  </si>
  <si>
    <t xml:space="preserve">Curso de Introducción M. Interna </t>
  </si>
  <si>
    <t xml:space="preserve">4to Curso de Enfermería oncologíaca "Topicos en enfermedades oncológicas, un reto en la atención al paciente" </t>
  </si>
  <si>
    <t xml:space="preserve">Curso Inhaloterapia </t>
  </si>
  <si>
    <t xml:space="preserve">6° Curso de Neuropatología </t>
  </si>
  <si>
    <t xml:space="preserve">IV Curso Internacional de Cirugía en Pared Abdominal </t>
  </si>
  <si>
    <t xml:space="preserve">Curso de Farmacología </t>
  </si>
  <si>
    <t>Calidad y seguridad en la atención del paciente</t>
  </si>
  <si>
    <t>Fundamental Critical Care Support</t>
  </si>
  <si>
    <t xml:space="preserve">Preparación de temporada de influenza </t>
  </si>
  <si>
    <t>Curso Reanimación Cardiopulmonar (Bls- Acls)</t>
  </si>
  <si>
    <t>1° Curso De Inmunología Y Nutrición</t>
  </si>
  <si>
    <t>XIII Curso Internacional de Cirugía de colon, recto y ano</t>
  </si>
  <si>
    <t>Fundamental Critical Care Support II</t>
  </si>
  <si>
    <t>8° Curso Internacional de Endoscopia Terapéutica</t>
  </si>
  <si>
    <t>Curso Taller de Farmacología Aplicada a la Clínica 2015</t>
  </si>
  <si>
    <t>2° Seminario El papel de los alimentos enlatados en la salud</t>
  </si>
  <si>
    <t>Latin america course on hepato-pancreato-biliary surgery</t>
  </si>
  <si>
    <t xml:space="preserve">Curso Breve de habilidades clínicas para el manejo de la obesidad </t>
  </si>
  <si>
    <t>Curso De Formación de instructores Bls- Acls</t>
  </si>
  <si>
    <t>6° Curso Clínica de Geriatría " Directrices del cuidado en la persona adulta mayor con alteraciones renales</t>
  </si>
  <si>
    <t xml:space="preserve">Cuidados de enfermería al paciente geriátrico </t>
  </si>
  <si>
    <t>IV Curso de enfermería oncológica tópicos en enfermería oncológica un reto en la atención al paciente</t>
  </si>
  <si>
    <t>Cuidado De Enfermería al Paciente Con Diabetes</t>
  </si>
  <si>
    <t>Marco Ético Legal Del Ejercicio Profesional De Enfermería</t>
  </si>
  <si>
    <t>Enfermería Nefrológica</t>
  </si>
  <si>
    <t>Curso De Seguridad Y Calida En El Traslado - Movilización Del Paciente</t>
  </si>
  <si>
    <t>Coloquio</t>
  </si>
  <si>
    <t>VII Coloquio De Trastornos De La Conducta Alimentaria</t>
  </si>
  <si>
    <t>Congreso Anual de Cardiología</t>
  </si>
  <si>
    <t>Congreso anual de Ecocardiografía</t>
  </si>
  <si>
    <t xml:space="preserve">Congreso Anual de Nefrología </t>
  </si>
  <si>
    <t>Congreso de Gastroenterología: Biomarcadores</t>
  </si>
  <si>
    <t>Congreso de Geriatría</t>
  </si>
  <si>
    <t>Congreso de Hipertensión Pulmonar Arterial</t>
  </si>
  <si>
    <t>Curso de Enfermería / Heridas y Ostomías</t>
  </si>
  <si>
    <t xml:space="preserve">CURSO ANUAL DE PSIQUIATRÍA </t>
  </si>
  <si>
    <t>CURSO ANUAL DE URGENCIAS</t>
  </si>
  <si>
    <t>MEDICINA TRANSFUSIONAL</t>
  </si>
  <si>
    <t>Seminario de Nutrición Animal</t>
  </si>
  <si>
    <t>VXVII FORO INTERNACIONAL DE MEDICINA CRÍTICA</t>
  </si>
  <si>
    <t>1. Congreso de Avances en Hepatología.</t>
  </si>
  <si>
    <t>10o. Curso anual de actualización en Geriatría</t>
  </si>
  <si>
    <t>III Curso de Actualización en Química Clínica</t>
  </si>
  <si>
    <t>1er foro nacional sobre clostridium difficile</t>
  </si>
  <si>
    <t>1er Taller teórico practico de nuevas técnicas en ecocardiografia pediátrica</t>
  </si>
  <si>
    <t>2do Taller-teórico práctico. Nuevas técnicas en ecocardiografia de adultos, mecánica ventricular, ecocardiografia 3d, y ecocardiografia de estrés.</t>
  </si>
  <si>
    <t>3er Congreso internacional de calidad y seguridad al paciente.</t>
  </si>
  <si>
    <t>Curso aterrizando la gastronomía clínica a la práctica diaria, alimentos funcionales</t>
  </si>
  <si>
    <t>Curso de actualización, ¿la calidad y seguridad del paciente son lo mismo?</t>
  </si>
  <si>
    <t xml:space="preserve">Curso de liderazgo de enfermería para garantizar la calidad en la gestión del cuidado en la unidad de cuidados intensivos </t>
  </si>
  <si>
    <t>Curso de seguridad y calidad en el traslado-movilización en el paciente</t>
  </si>
  <si>
    <t>Curso introductorio de epidemiologia hospitalaria y seguridad del paciente para pasantes de enfermería</t>
  </si>
  <si>
    <t>Curso para médicos internos de pregrado. Calidad y seguridad del paciente, salud del trabajador</t>
  </si>
  <si>
    <t>Curso taller "escuela de cuidadores para personas adultas mayores</t>
  </si>
  <si>
    <t>III curso de actualización en química clínica</t>
  </si>
  <si>
    <t>Imagen de la enfermedad de la medula ósea: imagenologia diagnostica y terapéutica</t>
  </si>
  <si>
    <t xml:space="preserve">Influenza prevención </t>
  </si>
  <si>
    <t>LVII Reunión anual de la asociación de médicos del INCMNSZ</t>
  </si>
  <si>
    <t xml:space="preserve">Metas internacionales de seguridad del paciente sistema de notificación y aprendizaje de seguridad del paciente </t>
  </si>
  <si>
    <t>Taller nacional de pacientes por la seguridad del paciente</t>
  </si>
  <si>
    <t>XII curso de obesidad  INCMNSZ  clínica de obesidad y trastornos de la conductas alimentaria</t>
  </si>
  <si>
    <t>XIV curso de cardiología y medicina interna – visión dual</t>
  </si>
  <si>
    <t>XLII jornadas de enfermería: “desarrollo humano esencia de la calidad en la gestión del cuidado</t>
  </si>
  <si>
    <t>XXVI curso de terapia intensiva calidad y seguridad en la gestión del cuidado en el paciente de estado critico favoreciendo la excelencia</t>
  </si>
  <si>
    <t>XXVI curso de terapia intensiva: calidad y seguridad en la gestión del cuidado en el paciente en estado crítico; ''favoreciendo la excelencia"</t>
  </si>
  <si>
    <t>XXXVII reunión anual de dermatología y medicina interna: "dermatología avanzada para el clínico.</t>
  </si>
  <si>
    <t>Importancia del uso racional de antibióticos para la prevención de casos</t>
  </si>
  <si>
    <t>Curso apoyo avanzado en dolor agudo peroperatorio (AADAP) para residentes de anestesia</t>
  </si>
  <si>
    <t>Higiene de manos, ¿es diferente para el control de clostridium difficile?</t>
  </si>
  <si>
    <t>Condiciones Generales de Trabajo en el INCMNSZ (EAC 1)</t>
  </si>
  <si>
    <t>Condiciones Generales de Trabajo en el INCMNSZ (EAC 2)</t>
  </si>
  <si>
    <t>Ehcos Auditorio</t>
  </si>
  <si>
    <t>Ehcos Expediente Clínico Electrónico (diversos grupos)</t>
  </si>
  <si>
    <t>Seguridad e Higiene</t>
  </si>
  <si>
    <t>Actualización en el Manejo de Pacientes con Diabetes Mellitus</t>
  </si>
  <si>
    <t>Clasificación y Desclasificación de Información</t>
  </si>
  <si>
    <t>Comunicación Efectiva</t>
  </si>
  <si>
    <t>Taller</t>
  </si>
  <si>
    <t>Contratos</t>
  </si>
  <si>
    <t>Cuentas Individuales Grupo 02</t>
  </si>
  <si>
    <t>Cuentas Individuales Grupo 04</t>
  </si>
  <si>
    <t>Cuentas Individuales Grupo 05</t>
  </si>
  <si>
    <t>Cuentas Individuales Grupo 08</t>
  </si>
  <si>
    <t>Décimo Transitorio - Cuentas Individuales  Grupo 06</t>
  </si>
  <si>
    <t>Décimo Transitorio - Cuentas Individuales  Grupo 12</t>
  </si>
  <si>
    <t>Décimo Transitorio Grupo 01</t>
  </si>
  <si>
    <t>Décimo Transitorio Grupo 03</t>
  </si>
  <si>
    <t>Décimo Transitorio Grupo 07</t>
  </si>
  <si>
    <t>Décimo Transitorio Grupo 09</t>
  </si>
  <si>
    <t>Décimo Transitorio Grupo 10</t>
  </si>
  <si>
    <t>Décimo Transitorio Grupo 11</t>
  </si>
  <si>
    <t>Ética Pública</t>
  </si>
  <si>
    <t>Introducción a la Ley de Transparencia y Acceso a la Información Pública Gubernamental</t>
  </si>
  <si>
    <t>Introducción a la Administración Pública Mexicana</t>
  </si>
  <si>
    <t>La Función Pública y la Administración de Documentos de Archivo</t>
  </si>
  <si>
    <t>Metodología para la Organización de Sistemas Institucionales de Archivos</t>
  </si>
  <si>
    <t>Oficios de Comisión</t>
  </si>
  <si>
    <t>Organización y Conservación de los Archivos de las Dependencias y Entidades de la Administración Pública Federal</t>
  </si>
  <si>
    <t>Portal de Provedores Grupo 01</t>
  </si>
  <si>
    <t>Portal de Provedores Grupo 02</t>
  </si>
  <si>
    <t>Foro</t>
  </si>
  <si>
    <t>3er. Foro de Cuidados Paliativos</t>
  </si>
  <si>
    <t>5° Curso de Cáncer de Mama</t>
  </si>
  <si>
    <t>Avances en Hepatología</t>
  </si>
  <si>
    <t>Clima Laboral sin discriminación en la cultura organizacional en la Salud</t>
  </si>
  <si>
    <t>Control de Inventarios</t>
  </si>
  <si>
    <t>Cuidado Enfermero a la Persona con Enfermedad Hematológica</t>
  </si>
  <si>
    <t>Desarrollo Humano Esencia de la Calidad en la Gestión del Cuidado</t>
  </si>
  <si>
    <t>Foro Internacional de Administración y Gestión en Salud</t>
  </si>
  <si>
    <t>Foro Internacional de Medicina Crítica, Ventilación Mécanica, Sepsis y Tópicos Selectos</t>
  </si>
  <si>
    <t>Heridas y Estomas</t>
  </si>
  <si>
    <t>Herramientas para la Comunicación en el Equipo de Trabajo</t>
  </si>
  <si>
    <t>Imagen Institucional</t>
  </si>
  <si>
    <t>Intervenciones de Calidad y Seguridad como Herramientas para la Mejora del Cuidado Crítico por Excelencia</t>
  </si>
  <si>
    <t>Jornadas</t>
  </si>
  <si>
    <t>Jornadas de Trabajo Social</t>
  </si>
  <si>
    <t>La Comunidad Educativa y la Complejidad de sus Vínculos</t>
  </si>
  <si>
    <t>La Prevención en los Procedimientos de Contrataciones Públicas</t>
  </si>
  <si>
    <t>Ley Federal de Transparencia y Acceso a la Información Pública en el marco de la LGTAIP</t>
  </si>
  <si>
    <t>Manejo de Marmitas 
Grupo 1 y 2</t>
  </si>
  <si>
    <t>MedicinaTraslacional en Obesidad</t>
  </si>
  <si>
    <t>Nutrición Deportiva</t>
  </si>
  <si>
    <t>Operador de Calderas</t>
  </si>
  <si>
    <t>Prácticas del Seminario Modelos de Evaluación Institucional</t>
  </si>
  <si>
    <t>Presupuestos Públicos con Perspectiva de Género: acciones para la igualdad en Salud</t>
  </si>
  <si>
    <t>Programa de Cultura Institucional para la Igualdad</t>
  </si>
  <si>
    <t>Protección y Seguridad Radiológica para el POE</t>
  </si>
  <si>
    <t>Químicas Aplicadas a la Práctica Clínica</t>
  </si>
  <si>
    <t>Reentrenamiento en Protección y Seguridad Radiológica para el POE Grupo 01 y 02</t>
  </si>
  <si>
    <t>Saber, hacer y ser elementos indispensables para brindar seguridad</t>
  </si>
  <si>
    <t>30-marzo-2016</t>
  </si>
  <si>
    <t>FECHA: 30-marzo-2016</t>
  </si>
  <si>
    <t>FECHA:  30-marzo-2016</t>
  </si>
  <si>
    <t>ENERO - DICIEMBRE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</si>
</sst>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"/>
    <numFmt numFmtId="181" formatCode="0.0%"/>
    <numFmt numFmtId="182" formatCode="&quot;$&quot;#,##0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2"/>
    </font>
    <font>
      <sz val="14"/>
      <name val="MS Sans Serif"/>
      <family val="2"/>
    </font>
    <font>
      <sz val="8"/>
      <name val="MS Sans Serif"/>
      <family val="2"/>
    </font>
    <font>
      <sz val="12"/>
      <color indexed="42"/>
      <name val="MS Sans Serif"/>
      <family val="2"/>
    </font>
    <font>
      <sz val="8"/>
      <name val="Century Gothic"/>
      <family val="2"/>
    </font>
    <font>
      <sz val="9"/>
      <name val="MS Sans Serif"/>
      <family val="2"/>
    </font>
    <font>
      <sz val="10"/>
      <name val="Century Gothic"/>
      <family val="2"/>
    </font>
    <font>
      <b/>
      <sz val="14"/>
      <name val="MS Sans Serif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3.5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3.5"/>
      <name val="MS Sans Serif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8.5"/>
      <name val="MS Sans Serif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7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Calibri"/>
      <family val="2"/>
    </font>
    <font>
      <sz val="10"/>
      <color rgb="FFFF0000"/>
      <name val="Arial"/>
      <family val="2"/>
    </font>
    <font>
      <b/>
      <sz val="8"/>
      <name val="MS Sans Serif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9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9">
    <xf numFmtId="0" fontId="0" fillId="0" borderId="1" applyFon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0" fontId="62" fillId="22" borderId="3" applyNumberFormat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2" applyNumberFormat="0" applyAlignment="0" applyProtection="0"/>
    <xf numFmtId="0" fontId="67" fillId="0" borderId="1" applyNumberFormat="0" applyFill="0" applyBorder="0" applyAlignment="0" applyProtection="0"/>
    <xf numFmtId="0" fontId="68" fillId="0" borderId="1" applyNumberFormat="0" applyFill="0" applyBorder="0" applyAlignment="0" applyProtection="0"/>
    <xf numFmtId="0" fontId="6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5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71" fillId="21" borderId="7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65" fillId="0" borderId="9" applyNumberFormat="0" applyFill="0" applyAlignment="0" applyProtection="0"/>
    <xf numFmtId="0" fontId="76" fillId="0" borderId="10" applyNumberFormat="0" applyFill="0" applyAlignment="0" applyProtection="0"/>
  </cellStyleXfs>
  <cellXfs count="619"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0" fillId="1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1" borderId="15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1" borderId="12" xfId="0" applyFont="1" applyFill="1" applyBorder="1" applyAlignment="1">
      <alignment/>
    </xf>
    <xf numFmtId="0" fontId="0" fillId="1" borderId="16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7" xfId="0" applyFont="1" applyFill="1" applyBorder="1" applyAlignment="1">
      <alignment horizontal="center"/>
    </xf>
    <xf numFmtId="0" fontId="0" fillId="1" borderId="17" xfId="0" applyFill="1" applyBorder="1" applyAlignment="1">
      <alignment/>
    </xf>
    <xf numFmtId="0" fontId="0" fillId="1" borderId="18" xfId="0" applyFill="1" applyBorder="1" applyAlignment="1">
      <alignment/>
    </xf>
    <xf numFmtId="0" fontId="0" fillId="1" borderId="11" xfId="0" applyFont="1" applyFill="1" applyBorder="1" applyAlignment="1">
      <alignment horizontal="centerContinuous" vertical="center" wrapText="1"/>
    </xf>
    <xf numFmtId="0" fontId="0" fillId="1" borderId="12" xfId="0" applyFont="1" applyFill="1" applyBorder="1" applyAlignment="1">
      <alignment horizontal="centerContinuous" vertical="center"/>
    </xf>
    <xf numFmtId="0" fontId="0" fillId="1" borderId="19" xfId="0" applyFill="1" applyBorder="1" applyAlignment="1">
      <alignment/>
    </xf>
    <xf numFmtId="0" fontId="0" fillId="1" borderId="18" xfId="0" applyFont="1" applyFill="1" applyBorder="1" applyAlignment="1">
      <alignment horizontal="center"/>
    </xf>
    <xf numFmtId="0" fontId="0" fillId="1" borderId="20" xfId="0" applyFont="1" applyFill="1" applyBorder="1" applyAlignment="1">
      <alignment horizontal="center" vertical="center" wrapText="1"/>
    </xf>
    <xf numFmtId="0" fontId="0" fillId="1" borderId="12" xfId="0" applyFont="1" applyFill="1" applyBorder="1" applyAlignment="1">
      <alignment horizontal="centerContinuous" vertical="center" wrapText="1"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1" borderId="11" xfId="0" applyFont="1" applyFill="1" applyBorder="1" applyAlignment="1">
      <alignment/>
    </xf>
    <xf numFmtId="0" fontId="0" fillId="1" borderId="12" xfId="0" applyFont="1" applyFill="1" applyBorder="1" applyAlignment="1">
      <alignment/>
    </xf>
    <xf numFmtId="0" fontId="0" fillId="1" borderId="19" xfId="0" applyFill="1" applyBorder="1" applyAlignment="1">
      <alignment horizontal="centerContinuous"/>
    </xf>
    <xf numFmtId="0" fontId="0" fillId="1" borderId="18" xfId="0" applyFill="1" applyBorder="1" applyAlignment="1">
      <alignment horizontal="centerContinuous"/>
    </xf>
    <xf numFmtId="0" fontId="0" fillId="0" borderId="11" xfId="0" applyFont="1" applyFill="1" applyBorder="1" applyAlignment="1" quotePrefix="1">
      <alignment horizontal="center"/>
    </xf>
    <xf numFmtId="0" fontId="0" fillId="1" borderId="21" xfId="0" applyFill="1" applyBorder="1" applyAlignment="1">
      <alignment horizontal="centerContinuous" vertical="center" wrapText="1"/>
    </xf>
    <xf numFmtId="0" fontId="0" fillId="1" borderId="15" xfId="0" applyFont="1" applyFill="1" applyBorder="1" applyAlignment="1">
      <alignment horizontal="centerContinuous" vertical="center"/>
    </xf>
    <xf numFmtId="0" fontId="0" fillId="1" borderId="22" xfId="0" applyFont="1" applyFill="1" applyBorder="1" applyAlignment="1" quotePrefix="1">
      <alignment horizontal="center" vertical="center" wrapText="1"/>
    </xf>
    <xf numFmtId="0" fontId="0" fillId="1" borderId="20" xfId="0" applyFont="1" applyFill="1" applyBorder="1" applyAlignment="1" quotePrefix="1">
      <alignment horizontal="center" vertical="center" wrapText="1"/>
    </xf>
    <xf numFmtId="0" fontId="1" fillId="1" borderId="12" xfId="0" applyFont="1" applyFill="1" applyBorder="1" applyAlignment="1" quotePrefix="1">
      <alignment horizontal="center" vertical="center"/>
    </xf>
    <xf numFmtId="0" fontId="0" fillId="1" borderId="18" xfId="0" applyFill="1" applyBorder="1" applyAlignment="1" quotePrefix="1">
      <alignment horizontal="left"/>
    </xf>
    <xf numFmtId="0" fontId="0" fillId="1" borderId="17" xfId="0" applyFill="1" applyBorder="1" applyAlignment="1">
      <alignment horizontal="centerContinuous"/>
    </xf>
    <xf numFmtId="0" fontId="0" fillId="1" borderId="11" xfId="0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 vertical="top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1" borderId="17" xfId="0" applyFont="1" applyFill="1" applyBorder="1" applyAlignment="1">
      <alignment horizontal="centerContinuous"/>
    </xf>
    <xf numFmtId="0" fontId="0" fillId="1" borderId="21" xfId="0" applyFont="1" applyFill="1" applyBorder="1" applyAlignment="1">
      <alignment horizontal="centerContinuous" vertical="center"/>
    </xf>
    <xf numFmtId="0" fontId="0" fillId="1" borderId="22" xfId="0" applyFont="1" applyFill="1" applyBorder="1" applyAlignment="1">
      <alignment horizontal="center" vertical="center" wrapText="1"/>
    </xf>
    <xf numFmtId="0" fontId="1" fillId="1" borderId="12" xfId="0" applyFont="1" applyFill="1" applyBorder="1" applyAlignment="1">
      <alignment horizontal="center" vertical="center"/>
    </xf>
    <xf numFmtId="0" fontId="5" fillId="0" borderId="0" xfId="54" applyFont="1" applyAlignment="1">
      <alignment horizontal="centerContinuous" vertical="top"/>
      <protection/>
    </xf>
    <xf numFmtId="0" fontId="0" fillId="0" borderId="0" xfId="54" applyAlignment="1">
      <alignment horizontal="centerContinuous"/>
      <protection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4" fillId="0" borderId="0" xfId="54" applyFont="1" applyAlignment="1">
      <alignment horizontal="centerContinuous" vertical="top"/>
      <protection/>
    </xf>
    <xf numFmtId="0" fontId="4" fillId="0" borderId="0" xfId="54" applyFont="1" applyAlignment="1">
      <alignment horizontal="centerContinuous"/>
      <protection/>
    </xf>
    <xf numFmtId="0" fontId="4" fillId="0" borderId="0" xfId="54" applyFont="1" applyFill="1" applyAlignment="1">
      <alignment horizontal="centerContinuous"/>
      <protection/>
    </xf>
    <xf numFmtId="0" fontId="0" fillId="0" borderId="0" xfId="54" applyFont="1">
      <alignment/>
      <protection/>
    </xf>
    <xf numFmtId="0" fontId="4" fillId="0" borderId="0" xfId="54" applyFont="1">
      <alignment/>
      <protection/>
    </xf>
    <xf numFmtId="0" fontId="0" fillId="1" borderId="17" xfId="54" applyFont="1" applyFill="1" applyBorder="1">
      <alignment/>
      <protection/>
    </xf>
    <xf numFmtId="0" fontId="0" fillId="1" borderId="18" xfId="54" applyFont="1" applyFill="1" applyBorder="1">
      <alignment/>
      <protection/>
    </xf>
    <xf numFmtId="0" fontId="0" fillId="1" borderId="15" xfId="54" applyFont="1" applyFill="1" applyBorder="1" applyAlignment="1">
      <alignment/>
      <protection/>
    </xf>
    <xf numFmtId="0" fontId="0" fillId="1" borderId="13" xfId="54" applyFont="1" applyFill="1" applyBorder="1" applyAlignment="1">
      <alignment horizontal="centerContinuous"/>
      <protection/>
    </xf>
    <xf numFmtId="0" fontId="0" fillId="1" borderId="21" xfId="54" applyFont="1" applyFill="1" applyBorder="1" applyAlignment="1">
      <alignment horizontal="centerContinuous"/>
      <protection/>
    </xf>
    <xf numFmtId="0" fontId="0" fillId="1" borderId="14" xfId="54" applyFont="1" applyFill="1" applyBorder="1" applyAlignment="1">
      <alignment horizontal="centerContinuous"/>
      <protection/>
    </xf>
    <xf numFmtId="0" fontId="0" fillId="1" borderId="19" xfId="54" applyFont="1" applyFill="1" applyBorder="1" applyAlignment="1">
      <alignment horizontal="centerContinuous"/>
      <protection/>
    </xf>
    <xf numFmtId="0" fontId="0" fillId="1" borderId="16" xfId="54" applyFont="1" applyFill="1" applyBorder="1">
      <alignment/>
      <protection/>
    </xf>
    <xf numFmtId="0" fontId="0" fillId="1" borderId="22" xfId="54" applyFont="1" applyFill="1" applyBorder="1">
      <alignment/>
      <protection/>
    </xf>
    <xf numFmtId="0" fontId="0" fillId="1" borderId="0" xfId="54" applyFont="1" applyFill="1" applyBorder="1">
      <alignment/>
      <protection/>
    </xf>
    <xf numFmtId="0" fontId="0" fillId="1" borderId="15" xfId="54" applyFont="1" applyFill="1" applyBorder="1" applyAlignment="1">
      <alignment horizontal="centerContinuous"/>
      <protection/>
    </xf>
    <xf numFmtId="0" fontId="0" fillId="1" borderId="21" xfId="54" applyFont="1" applyFill="1" applyBorder="1" applyAlignment="1">
      <alignment horizontal="right"/>
      <protection/>
    </xf>
    <xf numFmtId="0" fontId="0" fillId="1" borderId="14" xfId="54" applyFont="1" applyFill="1" applyBorder="1" applyAlignment="1">
      <alignment/>
      <protection/>
    </xf>
    <xf numFmtId="0" fontId="0" fillId="1" borderId="0" xfId="54" applyFont="1" applyFill="1" applyBorder="1" applyAlignment="1">
      <alignment horizontal="centerContinuous"/>
      <protection/>
    </xf>
    <xf numFmtId="0" fontId="0" fillId="1" borderId="20" xfId="54" applyFont="1" applyFill="1" applyBorder="1">
      <alignment/>
      <protection/>
    </xf>
    <xf numFmtId="0" fontId="0" fillId="1" borderId="23" xfId="54" applyFont="1" applyFill="1" applyBorder="1">
      <alignment/>
      <protection/>
    </xf>
    <xf numFmtId="0" fontId="0" fillId="1" borderId="11" xfId="54" applyFont="1" applyFill="1" applyBorder="1" applyAlignment="1">
      <alignment horizontal="centerContinuous" vertical="top"/>
      <protection/>
    </xf>
    <xf numFmtId="0" fontId="0" fillId="1" borderId="24" xfId="54" applyFont="1" applyFill="1" applyBorder="1" applyAlignment="1">
      <alignment horizontal="centerContinuous" vertical="top"/>
      <protection/>
    </xf>
    <xf numFmtId="0" fontId="0" fillId="1" borderId="25" xfId="54" applyFont="1" applyFill="1" applyBorder="1" applyAlignment="1">
      <alignment horizontal="centerContinuous" vertical="top" wrapText="1"/>
      <protection/>
    </xf>
    <xf numFmtId="0" fontId="0" fillId="1" borderId="12" xfId="54" applyFont="1" applyFill="1" applyBorder="1" applyAlignment="1">
      <alignment horizontal="center" vertical="top" wrapText="1"/>
      <protection/>
    </xf>
    <xf numFmtId="0" fontId="0" fillId="1" borderId="24" xfId="54" applyFont="1" applyFill="1" applyBorder="1" applyAlignment="1">
      <alignment horizontal="center"/>
      <protection/>
    </xf>
    <xf numFmtId="0" fontId="0" fillId="1" borderId="12" xfId="54" applyFont="1" applyFill="1" applyBorder="1" applyAlignment="1">
      <alignment horizontal="center"/>
      <protection/>
    </xf>
    <xf numFmtId="0" fontId="0" fillId="1" borderId="11" xfId="54" applyFont="1" applyFill="1" applyBorder="1" applyAlignment="1">
      <alignment horizontal="center"/>
      <protection/>
    </xf>
    <xf numFmtId="0" fontId="0" fillId="1" borderId="11" xfId="54" applyFont="1" applyFill="1" applyBorder="1" applyAlignment="1">
      <alignment horizontal="center" vertical="top" wrapText="1"/>
      <protection/>
    </xf>
    <xf numFmtId="0" fontId="1" fillId="1" borderId="11" xfId="54" applyFont="1" applyFill="1" applyBorder="1" applyAlignment="1">
      <alignment horizontal="centerContinuous"/>
      <protection/>
    </xf>
    <xf numFmtId="0" fontId="1" fillId="1" borderId="24" xfId="54" applyFont="1" applyFill="1" applyBorder="1" applyAlignment="1">
      <alignment horizontal="centerContinuous"/>
      <protection/>
    </xf>
    <xf numFmtId="0" fontId="1" fillId="1" borderId="25" xfId="54" applyFont="1" applyFill="1" applyBorder="1" applyAlignment="1">
      <alignment horizontal="centerContinuous"/>
      <protection/>
    </xf>
    <xf numFmtId="0" fontId="1" fillId="0" borderId="0" xfId="54" applyFont="1" applyBorder="1" applyAlignment="1">
      <alignment horizontal="centerContinuous"/>
      <protection/>
    </xf>
    <xf numFmtId="0" fontId="1" fillId="0" borderId="0" xfId="54" applyFont="1" applyFill="1" applyBorder="1">
      <alignment/>
      <protection/>
    </xf>
    <xf numFmtId="0" fontId="0" fillId="1" borderId="21" xfId="54" applyFont="1" applyFill="1" applyBorder="1" applyAlignment="1">
      <alignment/>
      <protection/>
    </xf>
    <xf numFmtId="0" fontId="0" fillId="1" borderId="18" xfId="54" applyFont="1" applyFill="1" applyBorder="1" applyAlignment="1">
      <alignment horizontal="centerContinuous"/>
      <protection/>
    </xf>
    <xf numFmtId="0" fontId="0" fillId="1" borderId="19" xfId="54" applyFont="1" applyFill="1" applyBorder="1">
      <alignment/>
      <protection/>
    </xf>
    <xf numFmtId="0" fontId="0" fillId="1" borderId="25" xfId="54" applyFont="1" applyFill="1" applyBorder="1" applyAlignment="1">
      <alignment horizontal="center" vertical="top" wrapText="1"/>
      <protection/>
    </xf>
    <xf numFmtId="0" fontId="1" fillId="1" borderId="11" xfId="54" applyFont="1" applyFill="1" applyBorder="1" applyAlignment="1">
      <alignment horizontal="left"/>
      <protection/>
    </xf>
    <xf numFmtId="0" fontId="1" fillId="1" borderId="24" xfId="54" applyFont="1" applyFill="1" applyBorder="1" applyAlignment="1">
      <alignment horizontal="left"/>
      <protection/>
    </xf>
    <xf numFmtId="0" fontId="0" fillId="1" borderId="25" xfId="54" applyFont="1" applyFill="1" applyBorder="1" applyAlignment="1">
      <alignment horizontal="centerContinuous"/>
      <protection/>
    </xf>
    <xf numFmtId="0" fontId="5" fillId="0" borderId="0" xfId="54" applyFont="1">
      <alignment/>
      <protection/>
    </xf>
    <xf numFmtId="0" fontId="5" fillId="0" borderId="0" xfId="54" applyFont="1" applyBorder="1">
      <alignment/>
      <protection/>
    </xf>
    <xf numFmtId="0" fontId="5" fillId="0" borderId="0" xfId="54" applyFont="1" applyBorder="1" applyAlignment="1">
      <alignment horizontal="right"/>
      <protection/>
    </xf>
    <xf numFmtId="0" fontId="0" fillId="0" borderId="0" xfId="54" applyBorder="1">
      <alignment/>
      <protection/>
    </xf>
    <xf numFmtId="0" fontId="0" fillId="1" borderId="17" xfId="54" applyFont="1" applyFill="1" applyBorder="1" applyAlignment="1">
      <alignment horizontal="center" vertical="top"/>
      <protection/>
    </xf>
    <xf numFmtId="0" fontId="0" fillId="1" borderId="21" xfId="54" applyFont="1" applyFill="1" applyBorder="1" applyAlignment="1">
      <alignment horizontal="center" vertical="center"/>
      <protection/>
    </xf>
    <xf numFmtId="0" fontId="0" fillId="1" borderId="15" xfId="54" applyFont="1" applyFill="1" applyBorder="1" applyAlignment="1">
      <alignment horizontal="center" vertical="center"/>
      <protection/>
    </xf>
    <xf numFmtId="0" fontId="1" fillId="1" borderId="11" xfId="54" applyFont="1" applyFill="1" applyBorder="1" applyAlignment="1">
      <alignment horizontal="center"/>
      <protection/>
    </xf>
    <xf numFmtId="0" fontId="4" fillId="1" borderId="11" xfId="54" applyFont="1" applyFill="1" applyBorder="1" applyAlignment="1">
      <alignment horizontal="center"/>
      <protection/>
    </xf>
    <xf numFmtId="0" fontId="1" fillId="0" borderId="11" xfId="54" applyFont="1" applyFill="1" applyBorder="1" applyAlignment="1">
      <alignment horizontal="center"/>
      <protection/>
    </xf>
    <xf numFmtId="0" fontId="0" fillId="1" borderId="21" xfId="54" applyFont="1" applyFill="1" applyBorder="1" applyAlignment="1">
      <alignment horizontal="center" vertical="top" wrapText="1"/>
      <protection/>
    </xf>
    <xf numFmtId="0" fontId="0" fillId="1" borderId="15" xfId="54" applyFont="1" applyFill="1" applyBorder="1" applyAlignment="1">
      <alignment horizontal="centerContinuous" vertical="top"/>
      <protection/>
    </xf>
    <xf numFmtId="0" fontId="0" fillId="1" borderId="12" xfId="54" applyFill="1" applyBorder="1">
      <alignment/>
      <protection/>
    </xf>
    <xf numFmtId="0" fontId="0" fillId="1" borderId="24" xfId="54" applyFill="1" applyBorder="1">
      <alignment/>
      <protection/>
    </xf>
    <xf numFmtId="0" fontId="0" fillId="1" borderId="15" xfId="54" applyFill="1" applyBorder="1" applyAlignment="1">
      <alignment/>
      <protection/>
    </xf>
    <xf numFmtId="0" fontId="0" fillId="1" borderId="12" xfId="54" applyFont="1" applyFill="1" applyBorder="1" applyAlignment="1" quotePrefix="1">
      <alignment horizontal="center"/>
      <protection/>
    </xf>
    <xf numFmtId="0" fontId="0" fillId="1" borderId="12" xfId="54" applyFont="1" applyFill="1" applyBorder="1" applyAlignment="1" quotePrefix="1">
      <alignment horizontal="center" vertical="center" wrapText="1"/>
      <protection/>
    </xf>
    <xf numFmtId="0" fontId="0" fillId="1" borderId="12" xfId="54" applyFont="1" applyFill="1" applyBorder="1" applyAlignment="1">
      <alignment horizontal="center" vertical="center" wrapText="1"/>
      <protection/>
    </xf>
    <xf numFmtId="0" fontId="0" fillId="1" borderId="14" xfId="54" applyFont="1" applyFill="1" applyBorder="1" applyAlignment="1">
      <alignment horizontal="center" vertical="center" wrapText="1"/>
      <protection/>
    </xf>
    <xf numFmtId="0" fontId="0" fillId="1" borderId="15" xfId="54" applyFont="1" applyFill="1" applyBorder="1" applyAlignment="1">
      <alignment horizontal="center" vertical="center" wrapText="1"/>
      <protection/>
    </xf>
    <xf numFmtId="0" fontId="0" fillId="1" borderId="21" xfId="54" applyFont="1" applyFill="1" applyBorder="1" applyAlignment="1">
      <alignment horizontal="center" vertical="center" wrapText="1"/>
      <protection/>
    </xf>
    <xf numFmtId="0" fontId="0" fillId="0" borderId="0" xfId="54" applyFill="1" applyBorder="1" applyAlignment="1">
      <alignment horizontal="center"/>
      <protection/>
    </xf>
    <xf numFmtId="0" fontId="0" fillId="0" borderId="24" xfId="54" applyFill="1" applyBorder="1" applyAlignment="1">
      <alignment horizontal="center"/>
      <protection/>
    </xf>
    <xf numFmtId="0" fontId="7" fillId="0" borderId="0" xfId="54" applyFont="1" applyFill="1" applyAlignment="1">
      <alignment horizontal="centerContinuous"/>
      <protection/>
    </xf>
    <xf numFmtId="0" fontId="5" fillId="0" borderId="0" xfId="54" applyFont="1" applyAlignment="1">
      <alignment horizontal="centerContinuous"/>
      <protection/>
    </xf>
    <xf numFmtId="0" fontId="5" fillId="0" borderId="0" xfId="55" applyFont="1" applyAlignment="1">
      <alignment horizontal="centerContinuous" vertical="center"/>
      <protection/>
    </xf>
    <xf numFmtId="0" fontId="6" fillId="0" borderId="0" xfId="55" applyFont="1" applyAlignment="1">
      <alignment horizontal="centerContinuous" vertical="center"/>
      <protection/>
    </xf>
    <xf numFmtId="0" fontId="8" fillId="0" borderId="0" xfId="55">
      <alignment vertical="center"/>
      <protection/>
    </xf>
    <xf numFmtId="0" fontId="4" fillId="0" borderId="0" xfId="55" applyFont="1" applyAlignment="1">
      <alignment horizontal="centerContinuous" vertical="center"/>
      <protection/>
    </xf>
    <xf numFmtId="0" fontId="6" fillId="0" borderId="0" xfId="55" applyFont="1" applyFill="1" applyAlignment="1">
      <alignment horizontal="centerContinuous" vertical="center"/>
      <protection/>
    </xf>
    <xf numFmtId="0" fontId="8" fillId="0" borderId="0" xfId="55" applyAlignment="1">
      <alignment horizontal="centerContinuous" vertical="center"/>
      <protection/>
    </xf>
    <xf numFmtId="0" fontId="6" fillId="0" borderId="0" xfId="55" applyFont="1">
      <alignment vertical="center"/>
      <protection/>
    </xf>
    <xf numFmtId="0" fontId="9" fillId="0" borderId="0" xfId="55" applyFont="1">
      <alignment vertical="center"/>
      <protection/>
    </xf>
    <xf numFmtId="0" fontId="8" fillId="0" borderId="0" xfId="55" applyBorder="1">
      <alignment vertical="center"/>
      <protection/>
    </xf>
    <xf numFmtId="0" fontId="6" fillId="1" borderId="15" xfId="55" applyFont="1" applyFill="1" applyBorder="1" applyAlignment="1">
      <alignment horizontal="center" vertical="center" wrapText="1"/>
      <protection/>
    </xf>
    <xf numFmtId="0" fontId="6" fillId="1" borderId="21" xfId="55" applyFont="1" applyFill="1" applyBorder="1" applyAlignment="1">
      <alignment horizontal="centerContinuous" vertical="center" wrapText="1"/>
      <protection/>
    </xf>
    <xf numFmtId="0" fontId="8" fillId="0" borderId="0" xfId="55" applyBorder="1" applyAlignment="1">
      <alignment/>
      <protection/>
    </xf>
    <xf numFmtId="0" fontId="8" fillId="0" borderId="0" xfId="55" applyBorder="1" applyAlignment="1">
      <alignment horizontal="center"/>
      <protection/>
    </xf>
    <xf numFmtId="0" fontId="8" fillId="0" borderId="0" xfId="55" applyBorder="1" applyAlignment="1">
      <alignment horizontal="left"/>
      <protection/>
    </xf>
    <xf numFmtId="0" fontId="0" fillId="1" borderId="21" xfId="55" applyFont="1" applyFill="1" applyBorder="1" applyAlignment="1">
      <alignment horizontal="centerContinuous" vertical="center"/>
      <protection/>
    </xf>
    <xf numFmtId="0" fontId="0" fillId="1" borderId="14" xfId="55" applyFont="1" applyFill="1" applyBorder="1" applyAlignment="1">
      <alignment horizontal="centerContinuous" vertical="center"/>
      <protection/>
    </xf>
    <xf numFmtId="0" fontId="8" fillId="1" borderId="21" xfId="55" applyFill="1" applyBorder="1">
      <alignment vertical="center"/>
      <protection/>
    </xf>
    <xf numFmtId="0" fontId="8" fillId="1" borderId="13" xfId="55" applyFill="1" applyBorder="1">
      <alignment vertical="center"/>
      <protection/>
    </xf>
    <xf numFmtId="0" fontId="0" fillId="0" borderId="0" xfId="54" applyFill="1" applyAlignment="1">
      <alignment horizontal="centerContinuous"/>
      <protection/>
    </xf>
    <xf numFmtId="0" fontId="0" fillId="1" borderId="21" xfId="54" applyFill="1" applyBorder="1" applyAlignment="1">
      <alignment horizontal="center" vertical="center" wrapText="1"/>
      <protection/>
    </xf>
    <xf numFmtId="0" fontId="0" fillId="1" borderId="14" xfId="54" applyFill="1" applyBorder="1" applyAlignment="1">
      <alignment horizontal="center" vertical="center" wrapText="1"/>
      <protection/>
    </xf>
    <xf numFmtId="0" fontId="0" fillId="1" borderId="15" xfId="54" applyFill="1" applyBorder="1" applyAlignment="1">
      <alignment horizontal="center" vertical="center" wrapText="1"/>
      <protection/>
    </xf>
    <xf numFmtId="0" fontId="0" fillId="1" borderId="11" xfId="54" applyFill="1" applyBorder="1">
      <alignment/>
      <protection/>
    </xf>
    <xf numFmtId="0" fontId="0" fillId="1" borderId="12" xfId="0" applyFont="1" applyFill="1" applyBorder="1" applyAlignment="1">
      <alignment horizontal="center" vertical="center"/>
    </xf>
    <xf numFmtId="0" fontId="11" fillId="0" borderId="0" xfId="55" applyFont="1" applyAlignment="1">
      <alignment horizontal="centerContinuous" vertical="center"/>
      <protection/>
    </xf>
    <xf numFmtId="0" fontId="6" fillId="0" borderId="0" xfId="55" applyFont="1" applyAlignment="1">
      <alignment vertical="center"/>
      <protection/>
    </xf>
    <xf numFmtId="0" fontId="9" fillId="0" borderId="0" xfId="55" applyFont="1" applyFill="1">
      <alignment vertical="center"/>
      <protection/>
    </xf>
    <xf numFmtId="0" fontId="6" fillId="1" borderId="16" xfId="55" applyFont="1" applyFill="1" applyBorder="1" applyAlignment="1">
      <alignment horizontal="center" vertical="center" wrapText="1"/>
      <protection/>
    </xf>
    <xf numFmtId="0" fontId="6" fillId="1" borderId="17" xfId="55" applyFont="1" applyFill="1" applyBorder="1" applyAlignment="1">
      <alignment horizontal="centerContinuous" vertical="center" wrapText="1"/>
      <protection/>
    </xf>
    <xf numFmtId="0" fontId="6" fillId="1" borderId="19" xfId="55" applyFont="1" applyFill="1" applyBorder="1" applyAlignment="1">
      <alignment horizontal="centerContinuous" vertical="center" wrapText="1"/>
      <protection/>
    </xf>
    <xf numFmtId="0" fontId="6" fillId="1" borderId="14" xfId="55" applyFont="1" applyFill="1" applyBorder="1" applyAlignment="1">
      <alignment horizontal="centerContinuous" vertical="center" wrapText="1"/>
      <protection/>
    </xf>
    <xf numFmtId="0" fontId="6" fillId="1" borderId="12" xfId="55" applyFont="1" applyFill="1" applyBorder="1" applyAlignment="1">
      <alignment horizontal="center" vertical="center" wrapText="1"/>
      <protection/>
    </xf>
    <xf numFmtId="0" fontId="6" fillId="1" borderId="14" xfId="55" applyFont="1" applyFill="1" applyBorder="1" applyAlignment="1">
      <alignment horizontal="center" vertical="center" wrapText="1"/>
      <protection/>
    </xf>
    <xf numFmtId="0" fontId="8" fillId="0" borderId="0" xfId="55" applyBorder="1" applyAlignment="1">
      <alignment horizontal="center" vertical="top"/>
      <protection/>
    </xf>
    <xf numFmtId="0" fontId="8" fillId="0" borderId="0" xfId="55" applyBorder="1" applyAlignment="1">
      <alignment vertical="top"/>
      <protection/>
    </xf>
    <xf numFmtId="0" fontId="8" fillId="1" borderId="14" xfId="55" applyFill="1" applyBorder="1" applyAlignment="1">
      <alignment vertical="center"/>
      <protection/>
    </xf>
    <xf numFmtId="0" fontId="5" fillId="0" borderId="0" xfId="54" applyFont="1" applyAlignment="1">
      <alignment horizontal="centerContinuous" vertical="top" wrapText="1"/>
      <protection/>
    </xf>
    <xf numFmtId="0" fontId="0" fillId="0" borderId="0" xfId="54" applyAlignment="1">
      <alignment horizontal="centerContinuous" vertical="top" wrapText="1"/>
      <protection/>
    </xf>
    <xf numFmtId="0" fontId="0" fillId="0" borderId="0" xfId="54" applyFill="1" applyAlignment="1">
      <alignment horizontal="centerContinuous" vertical="top" wrapText="1"/>
      <protection/>
    </xf>
    <xf numFmtId="0" fontId="4" fillId="0" borderId="0" xfId="54" applyFont="1" applyAlignment="1">
      <alignment horizontal="centerContinuous" vertical="top" wrapText="1"/>
      <protection/>
    </xf>
    <xf numFmtId="0" fontId="4" fillId="0" borderId="0" xfId="54" applyFont="1" applyBorder="1" applyAlignment="1">
      <alignment vertical="center" wrapText="1"/>
      <protection/>
    </xf>
    <xf numFmtId="0" fontId="0" fillId="0" borderId="0" xfId="54" applyBorder="1" applyAlignment="1">
      <alignment vertical="center" wrapText="1"/>
      <protection/>
    </xf>
    <xf numFmtId="0" fontId="0" fillId="0" borderId="0" xfId="54" applyBorder="1" applyAlignment="1">
      <alignment vertical="top" wrapText="1"/>
      <protection/>
    </xf>
    <xf numFmtId="0" fontId="0" fillId="1" borderId="15" xfId="54" applyFont="1" applyFill="1" applyBorder="1" applyAlignment="1">
      <alignment horizontal="center"/>
      <protection/>
    </xf>
    <xf numFmtId="0" fontId="0" fillId="1" borderId="15" xfId="54" applyFill="1" applyBorder="1">
      <alignment/>
      <protection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33" borderId="15" xfId="54" applyFont="1" applyFill="1" applyBorder="1" applyAlignment="1">
      <alignment horizontal="center" vertical="center"/>
      <protection/>
    </xf>
    <xf numFmtId="180" fontId="0" fillId="0" borderId="12" xfId="0" applyNumberFormat="1" applyFont="1" applyBorder="1" applyAlignment="1">
      <alignment horizontal="center"/>
    </xf>
    <xf numFmtId="0" fontId="16" fillId="33" borderId="12" xfId="54" applyFont="1" applyFill="1" applyBorder="1" applyAlignment="1">
      <alignment/>
      <protection/>
    </xf>
    <xf numFmtId="0" fontId="16" fillId="33" borderId="11" xfId="54" applyFont="1" applyFill="1" applyBorder="1" applyAlignment="1">
      <alignment/>
      <protection/>
    </xf>
    <xf numFmtId="0" fontId="1" fillId="0" borderId="11" xfId="0" applyFont="1" applyBorder="1" applyAlignment="1">
      <alignment/>
    </xf>
    <xf numFmtId="0" fontId="16" fillId="33" borderId="11" xfId="54" applyFont="1" applyFill="1" applyBorder="1" applyAlignment="1">
      <alignment horizontal="center"/>
      <protection/>
    </xf>
    <xf numFmtId="180" fontId="0" fillId="0" borderId="12" xfId="0" applyNumberFormat="1" applyFont="1" applyBorder="1" applyAlignment="1">
      <alignment/>
    </xf>
    <xf numFmtId="0" fontId="15" fillId="33" borderId="15" xfId="54" applyFont="1" applyFill="1" applyBorder="1" applyAlignment="1">
      <alignment wrapText="1"/>
      <protection/>
    </xf>
    <xf numFmtId="0" fontId="15" fillId="33" borderId="21" xfId="54" applyFont="1" applyFill="1" applyBorder="1" applyAlignment="1">
      <alignment horizontal="center"/>
      <protection/>
    </xf>
    <xf numFmtId="0" fontId="18" fillId="34" borderId="12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/>
    </xf>
    <xf numFmtId="180" fontId="27" fillId="33" borderId="11" xfId="54" applyNumberFormat="1" applyFont="1" applyFill="1" applyBorder="1" applyAlignment="1">
      <alignment horizontal="center" vertical="center" wrapText="1"/>
      <protection/>
    </xf>
    <xf numFmtId="0" fontId="1" fillId="1" borderId="11" xfId="54" applyFont="1" applyFill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6" fillId="1" borderId="16" xfId="55" applyFont="1" applyFill="1" applyBorder="1" applyAlignment="1">
      <alignment horizontal="center" vertical="center" wrapText="1"/>
      <protection/>
    </xf>
    <xf numFmtId="0" fontId="0" fillId="1" borderId="21" xfId="54" applyFont="1" applyFill="1" applyBorder="1" applyAlignment="1">
      <alignment horizontal="center" vertical="center" wrapText="1"/>
      <protection/>
    </xf>
    <xf numFmtId="0" fontId="0" fillId="1" borderId="21" xfId="55" applyFont="1" applyFill="1" applyBorder="1" applyAlignment="1">
      <alignment vertical="center"/>
      <protection/>
    </xf>
    <xf numFmtId="3" fontId="0" fillId="0" borderId="15" xfId="54" applyNumberFormat="1" applyFill="1" applyBorder="1" applyAlignment="1">
      <alignment horizontal="center" vertical="center"/>
      <protection/>
    </xf>
    <xf numFmtId="0" fontId="15" fillId="35" borderId="15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9" fillId="34" borderId="0" xfId="0" applyNumberFormat="1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3" fontId="18" fillId="34" borderId="33" xfId="0" applyNumberFormat="1" applyFont="1" applyFill="1" applyBorder="1" applyAlignment="1">
      <alignment horizontal="center"/>
    </xf>
    <xf numFmtId="180" fontId="18" fillId="34" borderId="23" xfId="0" applyNumberFormat="1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 vertical="top"/>
    </xf>
    <xf numFmtId="0" fontId="18" fillId="34" borderId="25" xfId="0" applyFont="1" applyFill="1" applyBorder="1" applyAlignment="1">
      <alignment horizontal="center" vertical="top"/>
    </xf>
    <xf numFmtId="3" fontId="18" fillId="34" borderId="24" xfId="0" applyNumberFormat="1" applyFont="1" applyFill="1" applyBorder="1" applyAlignment="1">
      <alignment horizontal="center" vertical="top"/>
    </xf>
    <xf numFmtId="0" fontId="18" fillId="34" borderId="25" xfId="0" applyFont="1" applyFill="1" applyBorder="1" applyAlignment="1">
      <alignment horizontal="center"/>
    </xf>
    <xf numFmtId="0" fontId="18" fillId="34" borderId="24" xfId="0" applyFont="1" applyFill="1" applyBorder="1" applyAlignment="1" quotePrefix="1">
      <alignment horizontal="center" vertical="top"/>
    </xf>
    <xf numFmtId="0" fontId="18" fillId="34" borderId="20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top" wrapText="1"/>
    </xf>
    <xf numFmtId="181" fontId="18" fillId="34" borderId="23" xfId="61" applyNumberFormat="1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 wrapText="1"/>
    </xf>
    <xf numFmtId="180" fontId="18" fillId="34" borderId="23" xfId="61" applyNumberFormat="1" applyFont="1" applyFill="1" applyBorder="1" applyAlignment="1">
      <alignment horizontal="center"/>
    </xf>
    <xf numFmtId="0" fontId="18" fillId="34" borderId="33" xfId="0" applyFont="1" applyFill="1" applyBorder="1" applyAlignment="1" quotePrefix="1">
      <alignment horizontal="center"/>
    </xf>
    <xf numFmtId="0" fontId="18" fillId="34" borderId="24" xfId="0" applyFont="1" applyFill="1" applyBorder="1" applyAlignment="1">
      <alignment horizontal="center" vertical="justify"/>
    </xf>
    <xf numFmtId="0" fontId="18" fillId="34" borderId="25" xfId="0" applyFont="1" applyFill="1" applyBorder="1" applyAlignment="1">
      <alignment horizontal="center" vertical="justify"/>
    </xf>
    <xf numFmtId="0" fontId="18" fillId="34" borderId="20" xfId="0" applyFont="1" applyFill="1" applyBorder="1" applyAlignment="1" quotePrefix="1">
      <alignment horizontal="center" vertical="center"/>
    </xf>
    <xf numFmtId="0" fontId="18" fillId="34" borderId="23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horizontal="center" vertical="justify"/>
    </xf>
    <xf numFmtId="0" fontId="18" fillId="34" borderId="16" xfId="0" applyFont="1" applyFill="1" applyBorder="1" applyAlignment="1" quotePrefix="1">
      <alignment horizontal="center" vertical="center"/>
    </xf>
    <xf numFmtId="0" fontId="18" fillId="34" borderId="18" xfId="0" applyFont="1" applyFill="1" applyBorder="1" applyAlignment="1">
      <alignment horizontal="center"/>
    </xf>
    <xf numFmtId="0" fontId="18" fillId="34" borderId="34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 vertical="top"/>
    </xf>
    <xf numFmtId="0" fontId="18" fillId="34" borderId="16" xfId="0" applyFont="1" applyFill="1" applyBorder="1" applyAlignment="1">
      <alignment horizontal="center" vertical="center"/>
    </xf>
    <xf numFmtId="0" fontId="0" fillId="34" borderId="24" xfId="0" applyFill="1" applyBorder="1" applyAlignment="1">
      <alignment/>
    </xf>
    <xf numFmtId="0" fontId="18" fillId="34" borderId="19" xfId="0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 vertical="top" wrapText="1"/>
    </xf>
    <xf numFmtId="0" fontId="21" fillId="34" borderId="33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/>
    </xf>
    <xf numFmtId="0" fontId="21" fillId="34" borderId="24" xfId="0" applyFont="1" applyFill="1" applyBorder="1" applyAlignment="1">
      <alignment horizontal="center" vertical="top" wrapText="1"/>
    </xf>
    <xf numFmtId="0" fontId="16" fillId="36" borderId="17" xfId="0" applyFont="1" applyFill="1" applyBorder="1" applyAlignment="1">
      <alignment vertical="center"/>
    </xf>
    <xf numFmtId="0" fontId="16" fillId="36" borderId="11" xfId="0" applyFont="1" applyFill="1" applyBorder="1" applyAlignment="1">
      <alignment vertical="center"/>
    </xf>
    <xf numFmtId="0" fontId="17" fillId="36" borderId="21" xfId="0" applyFont="1" applyFill="1" applyBorder="1" applyAlignment="1">
      <alignment horizontal="left" vertical="center"/>
    </xf>
    <xf numFmtId="0" fontId="15" fillId="36" borderId="13" xfId="0" applyFont="1" applyFill="1" applyBorder="1" applyAlignment="1">
      <alignment horizontal="left" vertical="center"/>
    </xf>
    <xf numFmtId="0" fontId="16" fillId="36" borderId="13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left" vertical="center"/>
    </xf>
    <xf numFmtId="0" fontId="18" fillId="36" borderId="13" xfId="0" applyFont="1" applyFill="1" applyBorder="1" applyAlignment="1">
      <alignment horizontal="center" vertical="top"/>
    </xf>
    <xf numFmtId="0" fontId="18" fillId="36" borderId="13" xfId="0" applyFont="1" applyFill="1" applyBorder="1" applyAlignment="1">
      <alignment horizontal="center" vertical="center"/>
    </xf>
    <xf numFmtId="0" fontId="19" fillId="36" borderId="21" xfId="0" applyFont="1" applyFill="1" applyBorder="1" applyAlignment="1">
      <alignment horizontal="left" vertical="center"/>
    </xf>
    <xf numFmtId="0" fontId="18" fillId="36" borderId="14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0" fillId="0" borderId="0" xfId="0" applyFont="1" applyBorder="1" applyAlignment="1">
      <alignment/>
    </xf>
    <xf numFmtId="3" fontId="18" fillId="34" borderId="33" xfId="0" applyNumberFormat="1" applyFont="1" applyFill="1" applyBorder="1" applyAlignment="1" quotePrefix="1">
      <alignment horizontal="center"/>
    </xf>
    <xf numFmtId="3" fontId="18" fillId="34" borderId="33" xfId="0" applyNumberFormat="1" applyFont="1" applyFill="1" applyBorder="1" applyAlignment="1" quotePrefix="1">
      <alignment horizontal="center" vertical="top"/>
    </xf>
    <xf numFmtId="1" fontId="18" fillId="34" borderId="24" xfId="0" applyNumberFormat="1" applyFont="1" applyFill="1" applyBorder="1" applyAlignment="1">
      <alignment horizontal="center" vertical="top"/>
    </xf>
    <xf numFmtId="3" fontId="18" fillId="34" borderId="33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1" borderId="15" xfId="0" applyFont="1" applyFill="1" applyBorder="1" applyAlignment="1">
      <alignment/>
    </xf>
    <xf numFmtId="0" fontId="15" fillId="33" borderId="15" xfId="54" applyFont="1" applyFill="1" applyBorder="1" applyAlignment="1">
      <alignment horizontal="center"/>
      <protection/>
    </xf>
    <xf numFmtId="0" fontId="1" fillId="1" borderId="21" xfId="54" applyFont="1" applyFill="1" applyBorder="1" applyAlignment="1">
      <alignment/>
      <protection/>
    </xf>
    <xf numFmtId="0" fontId="1" fillId="1" borderId="13" xfId="54" applyFont="1" applyFill="1" applyBorder="1" applyAlignment="1">
      <alignment/>
      <protection/>
    </xf>
    <xf numFmtId="0" fontId="1" fillId="1" borderId="14" xfId="54" applyFont="1" applyFill="1" applyBorder="1" applyAlignment="1">
      <alignment/>
      <protection/>
    </xf>
    <xf numFmtId="0" fontId="15" fillId="33" borderId="21" xfId="54" applyFont="1" applyFill="1" applyBorder="1" applyAlignment="1">
      <alignment/>
      <protection/>
    </xf>
    <xf numFmtId="0" fontId="15" fillId="33" borderId="14" xfId="54" applyFont="1" applyFill="1" applyBorder="1" applyAlignment="1">
      <alignment/>
      <protection/>
    </xf>
    <xf numFmtId="0" fontId="0" fillId="34" borderId="11" xfId="0" applyFill="1" applyBorder="1" applyAlignment="1">
      <alignment/>
    </xf>
    <xf numFmtId="0" fontId="22" fillId="37" borderId="35" xfId="58" applyFont="1" applyFill="1" applyBorder="1" applyAlignment="1">
      <alignment horizontal="center"/>
      <protection/>
    </xf>
    <xf numFmtId="0" fontId="22" fillId="0" borderId="36" xfId="58" applyFont="1" applyFill="1" applyBorder="1" applyAlignment="1">
      <alignment horizontal="right" wrapText="1"/>
      <protection/>
    </xf>
    <xf numFmtId="0" fontId="22" fillId="0" borderId="36" xfId="58" applyFont="1" applyFill="1" applyBorder="1" applyAlignment="1">
      <alignment wrapText="1"/>
      <protection/>
    </xf>
    <xf numFmtId="0" fontId="22" fillId="38" borderId="36" xfId="58" applyFont="1" applyFill="1" applyBorder="1" applyAlignment="1">
      <alignment vertical="top" wrapText="1"/>
      <protection/>
    </xf>
    <xf numFmtId="0" fontId="5" fillId="0" borderId="0" xfId="55" applyFont="1" applyAlignment="1">
      <alignment horizontal="center" vertical="center"/>
      <protection/>
    </xf>
    <xf numFmtId="0" fontId="10" fillId="1" borderId="21" xfId="55" applyFont="1" applyFill="1" applyBorder="1">
      <alignment vertical="center"/>
      <protection/>
    </xf>
    <xf numFmtId="0" fontId="10" fillId="1" borderId="13" xfId="55" applyFont="1" applyFill="1" applyBorder="1">
      <alignment vertical="center"/>
      <protection/>
    </xf>
    <xf numFmtId="0" fontId="10" fillId="1" borderId="14" xfId="55" applyFont="1" applyFill="1" applyBorder="1">
      <alignment vertical="center"/>
      <protection/>
    </xf>
    <xf numFmtId="0" fontId="6" fillId="0" borderId="0" xfId="55" applyFont="1" applyAlignment="1">
      <alignment horizontal="center" vertical="center"/>
      <protection/>
    </xf>
    <xf numFmtId="0" fontId="6" fillId="0" borderId="0" xfId="55" applyFont="1" applyAlignment="1">
      <alignment horizontal="left" vertical="center"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0" fillId="38" borderId="0" xfId="0" applyFill="1" applyBorder="1" applyAlignment="1">
      <alignment/>
    </xf>
    <xf numFmtId="0" fontId="18" fillId="34" borderId="12" xfId="0" applyFont="1" applyFill="1" applyBorder="1" applyAlignment="1">
      <alignment horizontal="center" vertical="center"/>
    </xf>
    <xf numFmtId="0" fontId="16" fillId="33" borderId="15" xfId="54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6" fillId="33" borderId="15" xfId="54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1" xfId="54" applyFont="1" applyBorder="1" applyProtection="1">
      <alignment/>
      <protection locked="0"/>
    </xf>
    <xf numFmtId="0" fontId="0" fillId="0" borderId="24" xfId="54" applyFont="1" applyBorder="1" applyProtection="1">
      <alignment/>
      <protection locked="0"/>
    </xf>
    <xf numFmtId="0" fontId="0" fillId="0" borderId="25" xfId="54" applyFont="1" applyBorder="1" applyProtection="1">
      <alignment/>
      <protection locked="0"/>
    </xf>
    <xf numFmtId="0" fontId="0" fillId="0" borderId="12" xfId="54" applyFont="1" applyBorder="1" applyProtection="1">
      <alignment/>
      <protection locked="0"/>
    </xf>
    <xf numFmtId="0" fontId="0" fillId="0" borderId="11" xfId="54" applyBorder="1" applyProtection="1">
      <alignment/>
      <protection locked="0"/>
    </xf>
    <xf numFmtId="0" fontId="0" fillId="0" borderId="12" xfId="54" applyBorder="1" applyProtection="1">
      <alignment/>
      <protection locked="0"/>
    </xf>
    <xf numFmtId="0" fontId="16" fillId="34" borderId="11" xfId="0" applyFont="1" applyFill="1" applyBorder="1" applyAlignment="1" applyProtection="1">
      <alignment horizontal="center" vertical="center"/>
      <protection locked="0"/>
    </xf>
    <xf numFmtId="0" fontId="16" fillId="34" borderId="11" xfId="0" applyFont="1" applyFill="1" applyBorder="1" applyAlignment="1" applyProtection="1">
      <alignment horizontal="center" vertical="center" wrapText="1"/>
      <protection locked="0"/>
    </xf>
    <xf numFmtId="0" fontId="16" fillId="34" borderId="12" xfId="0" applyFont="1" applyFill="1" applyBorder="1" applyAlignment="1" applyProtection="1">
      <alignment horizontal="center" vertical="center"/>
      <protection locked="0"/>
    </xf>
    <xf numFmtId="0" fontId="18" fillId="34" borderId="12" xfId="0" applyFont="1" applyFill="1" applyBorder="1" applyAlignment="1" applyProtection="1">
      <alignment horizontal="center" vertical="center"/>
      <protection locked="0"/>
    </xf>
    <xf numFmtId="0" fontId="0" fillId="0" borderId="25" xfId="54" applyBorder="1" applyProtection="1">
      <alignment/>
      <protection locked="0"/>
    </xf>
    <xf numFmtId="0" fontId="8" fillId="0" borderId="20" xfId="55" applyBorder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justify" vertical="center"/>
      <protection locked="0"/>
    </xf>
    <xf numFmtId="0" fontId="18" fillId="33" borderId="15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Continuous" vertical="center"/>
      <protection locked="0"/>
    </xf>
    <xf numFmtId="0" fontId="0" fillId="0" borderId="15" xfId="54" applyBorder="1" applyProtection="1">
      <alignment/>
      <protection locked="0"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vertical="center"/>
      <protection locked="0"/>
    </xf>
    <xf numFmtId="0" fontId="10" fillId="0" borderId="15" xfId="55" applyFont="1" applyBorder="1" applyProtection="1">
      <alignment vertical="center"/>
      <protection locked="0"/>
    </xf>
    <xf numFmtId="0" fontId="16" fillId="33" borderId="15" xfId="54" applyFont="1" applyFill="1" applyBorder="1" applyAlignment="1">
      <alignment vertical="center"/>
      <protection/>
    </xf>
    <xf numFmtId="0" fontId="16" fillId="33" borderId="15" xfId="54" applyFont="1" applyFill="1" applyBorder="1" applyAlignment="1">
      <alignment horizontal="center" vertical="center"/>
      <protection/>
    </xf>
    <xf numFmtId="180" fontId="0" fillId="0" borderId="12" xfId="0" applyNumberFormat="1" applyFont="1" applyBorder="1" applyAlignment="1">
      <alignment horizontal="center" vertical="center"/>
    </xf>
    <xf numFmtId="0" fontId="16" fillId="33" borderId="12" xfId="54" applyFont="1" applyFill="1" applyBorder="1" applyAlignment="1">
      <alignment vertical="center"/>
      <protection/>
    </xf>
    <xf numFmtId="0" fontId="16" fillId="33" borderId="11" xfId="54" applyFont="1" applyFill="1" applyBorder="1" applyAlignment="1">
      <alignment horizontal="center" vertical="center"/>
      <protection/>
    </xf>
    <xf numFmtId="0" fontId="16" fillId="33" borderId="12" xfId="54" applyFont="1" applyFill="1" applyBorder="1" applyAlignment="1">
      <alignment vertical="center" wrapText="1"/>
      <protection/>
    </xf>
    <xf numFmtId="0" fontId="1" fillId="0" borderId="15" xfId="54" applyFont="1" applyFill="1" applyBorder="1" applyAlignment="1">
      <alignment horizontal="center"/>
      <protection/>
    </xf>
    <xf numFmtId="0" fontId="16" fillId="34" borderId="1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3" xfId="0" applyFont="1" applyBorder="1" applyAlignment="1">
      <alignment horizontal="right"/>
    </xf>
    <xf numFmtId="0" fontId="26" fillId="0" borderId="14" xfId="0" applyFont="1" applyBorder="1" applyAlignment="1">
      <alignment/>
    </xf>
    <xf numFmtId="0" fontId="15" fillId="0" borderId="13" xfId="54" applyFont="1" applyBorder="1">
      <alignment/>
      <protection/>
    </xf>
    <xf numFmtId="0" fontId="15" fillId="0" borderId="13" xfId="54" applyFont="1" applyBorder="1" applyAlignment="1">
      <alignment horizontal="centerContinuous"/>
      <protection/>
    </xf>
    <xf numFmtId="0" fontId="15" fillId="0" borderId="14" xfId="54" applyFont="1" applyBorder="1" applyAlignment="1">
      <alignment horizontal="centerContinuous"/>
      <protection/>
    </xf>
    <xf numFmtId="0" fontId="15" fillId="0" borderId="0" xfId="54" applyFont="1">
      <alignment/>
      <protection/>
    </xf>
    <xf numFmtId="0" fontId="15" fillId="0" borderId="21" xfId="54" applyFont="1" applyBorder="1">
      <alignment/>
      <protection/>
    </xf>
    <xf numFmtId="0" fontId="26" fillId="0" borderId="13" xfId="54" applyFont="1" applyBorder="1">
      <alignment/>
      <protection/>
    </xf>
    <xf numFmtId="0" fontId="26" fillId="0" borderId="14" xfId="54" applyFont="1" applyBorder="1">
      <alignment/>
      <protection/>
    </xf>
    <xf numFmtId="0" fontId="26" fillId="0" borderId="0" xfId="54" applyFont="1">
      <alignment/>
      <protection/>
    </xf>
    <xf numFmtId="0" fontId="1" fillId="0" borderId="0" xfId="54" applyFont="1">
      <alignment/>
      <protection/>
    </xf>
    <xf numFmtId="0" fontId="34" fillId="0" borderId="13" xfId="54" applyFont="1" applyBorder="1">
      <alignment/>
      <protection/>
    </xf>
    <xf numFmtId="0" fontId="34" fillId="0" borderId="14" xfId="54" applyFont="1" applyBorder="1">
      <alignment/>
      <protection/>
    </xf>
    <xf numFmtId="0" fontId="15" fillId="0" borderId="13" xfId="54" applyFont="1" applyBorder="1" applyAlignment="1">
      <alignment horizontal="right"/>
      <protection/>
    </xf>
    <xf numFmtId="0" fontId="15" fillId="0" borderId="14" xfId="54" applyFont="1" applyBorder="1">
      <alignment/>
      <protection/>
    </xf>
    <xf numFmtId="0" fontId="1" fillId="0" borderId="0" xfId="54" applyFont="1" applyAlignment="1">
      <alignment horizontal="centerContinuous"/>
      <protection/>
    </xf>
    <xf numFmtId="0" fontId="11" fillId="0" borderId="0" xfId="54" applyFont="1" applyAlignment="1">
      <alignment horizontal="centerContinuous" vertical="top"/>
      <protection/>
    </xf>
    <xf numFmtId="0" fontId="11" fillId="0" borderId="0" xfId="54" applyFont="1" applyAlignment="1">
      <alignment horizontal="centerContinuous"/>
      <protection/>
    </xf>
    <xf numFmtId="0" fontId="15" fillId="0" borderId="13" xfId="55" applyFont="1" applyBorder="1">
      <alignment vertical="center"/>
      <protection/>
    </xf>
    <xf numFmtId="0" fontId="15" fillId="0" borderId="13" xfId="55" applyFont="1" applyBorder="1" applyAlignment="1">
      <alignment vertical="center"/>
      <protection/>
    </xf>
    <xf numFmtId="0" fontId="20" fillId="0" borderId="14" xfId="55" applyFont="1" applyBorder="1" applyAlignment="1">
      <alignment horizontal="centerContinuous" vertical="center"/>
      <protection/>
    </xf>
    <xf numFmtId="0" fontId="20" fillId="0" borderId="0" xfId="55" applyFont="1">
      <alignment vertical="center"/>
      <protection/>
    </xf>
    <xf numFmtId="0" fontId="15" fillId="0" borderId="0" xfId="55" applyFont="1">
      <alignment vertical="center"/>
      <protection/>
    </xf>
    <xf numFmtId="0" fontId="15" fillId="0" borderId="13" xfId="55" applyFont="1" applyBorder="1" applyAlignment="1">
      <alignment horizontal="left" vertical="center"/>
      <protection/>
    </xf>
    <xf numFmtId="0" fontId="20" fillId="0" borderId="14" xfId="55" applyFont="1" applyBorder="1">
      <alignment vertical="center"/>
      <protection/>
    </xf>
    <xf numFmtId="0" fontId="20" fillId="0" borderId="0" xfId="55" applyFont="1" applyBorder="1">
      <alignment vertical="center"/>
      <protection/>
    </xf>
    <xf numFmtId="0" fontId="15" fillId="0" borderId="21" xfId="54" applyFont="1" applyBorder="1" applyAlignment="1">
      <alignment horizontal="left" vertical="center"/>
      <protection/>
    </xf>
    <xf numFmtId="0" fontId="15" fillId="0" borderId="13" xfId="54" applyFont="1" applyBorder="1" applyAlignment="1">
      <alignment horizontal="centerContinuous" vertical="center" wrapText="1"/>
      <protection/>
    </xf>
    <xf numFmtId="0" fontId="15" fillId="0" borderId="13" xfId="54" applyFont="1" applyBorder="1" applyAlignment="1">
      <alignment vertical="center" wrapText="1"/>
      <protection/>
    </xf>
    <xf numFmtId="0" fontId="15" fillId="0" borderId="13" xfId="54" applyFont="1" applyBorder="1" applyAlignment="1">
      <alignment horizontal="right" vertical="center" wrapText="1"/>
      <protection/>
    </xf>
    <xf numFmtId="0" fontId="15" fillId="0" borderId="13" xfId="54" applyFont="1" applyBorder="1" applyAlignment="1">
      <alignment horizontal="left" vertical="center"/>
      <protection/>
    </xf>
    <xf numFmtId="0" fontId="15" fillId="0" borderId="14" xfId="54" applyFont="1" applyBorder="1" applyAlignment="1">
      <alignment vertical="top" wrapText="1"/>
      <protection/>
    </xf>
    <xf numFmtId="0" fontId="15" fillId="0" borderId="0" xfId="54" applyFont="1" applyBorder="1" applyAlignment="1">
      <alignment vertical="center" wrapText="1"/>
      <protection/>
    </xf>
    <xf numFmtId="0" fontId="15" fillId="0" borderId="0" xfId="54" applyFont="1" applyBorder="1" applyAlignment="1">
      <alignment vertical="top" wrapText="1"/>
      <protection/>
    </xf>
    <xf numFmtId="0" fontId="15" fillId="0" borderId="13" xfId="55" applyFont="1" applyBorder="1" applyAlignment="1">
      <alignment horizontal="center" vertical="center"/>
      <protection/>
    </xf>
    <xf numFmtId="0" fontId="15" fillId="0" borderId="14" xfId="55" applyFont="1" applyBorder="1">
      <alignment vertical="center"/>
      <protection/>
    </xf>
    <xf numFmtId="0" fontId="15" fillId="0" borderId="0" xfId="55" applyFont="1" applyBorder="1">
      <alignment vertical="center"/>
      <protection/>
    </xf>
    <xf numFmtId="0" fontId="15" fillId="0" borderId="21" xfId="55" applyFont="1" applyBorder="1">
      <alignment vertical="center"/>
      <protection/>
    </xf>
    <xf numFmtId="0" fontId="15" fillId="0" borderId="13" xfId="55" applyFont="1" applyBorder="1" applyAlignment="1">
      <alignment horizontal="right" vertical="center"/>
      <protection/>
    </xf>
    <xf numFmtId="0" fontId="8" fillId="34" borderId="0" xfId="55" applyFill="1">
      <alignment vertical="center"/>
      <protection/>
    </xf>
    <xf numFmtId="0" fontId="4" fillId="34" borderId="0" xfId="55" applyFont="1" applyFill="1" applyAlignment="1">
      <alignment vertical="center"/>
      <protection/>
    </xf>
    <xf numFmtId="0" fontId="6" fillId="34" borderId="0" xfId="55" applyFont="1" applyFill="1" applyAlignment="1">
      <alignment vertical="center"/>
      <protection/>
    </xf>
    <xf numFmtId="0" fontId="8" fillId="34" borderId="0" xfId="55" applyFill="1" applyAlignment="1">
      <alignment horizontal="center" vertical="center"/>
      <protection/>
    </xf>
    <xf numFmtId="0" fontId="6" fillId="34" borderId="0" xfId="55" applyFont="1" applyFill="1">
      <alignment vertical="center"/>
      <protection/>
    </xf>
    <xf numFmtId="0" fontId="9" fillId="34" borderId="0" xfId="55" applyFont="1" applyFill="1">
      <alignment vertical="center"/>
      <protection/>
    </xf>
    <xf numFmtId="0" fontId="15" fillId="34" borderId="13" xfId="0" applyFont="1" applyFill="1" applyBorder="1" applyAlignment="1" quotePrefix="1">
      <alignment horizontal="left" vertical="center"/>
    </xf>
    <xf numFmtId="0" fontId="26" fillId="34" borderId="13" xfId="0" applyFont="1" applyFill="1" applyBorder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58" fillId="34" borderId="0" xfId="57" applyFill="1">
      <alignment/>
      <protection/>
    </xf>
    <xf numFmtId="0" fontId="12" fillId="34" borderId="15" xfId="0" applyFont="1" applyFill="1" applyBorder="1" applyAlignment="1">
      <alignment horizontal="center" vertical="center" wrapText="1"/>
    </xf>
    <xf numFmtId="0" fontId="58" fillId="34" borderId="0" xfId="57" applyFill="1" applyAlignment="1">
      <alignment horizontal="left" textRotation="180"/>
      <protection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13" fillId="34" borderId="0" xfId="57" applyFont="1" applyFill="1" applyAlignment="1">
      <alignment horizontal="center" vertical="center" wrapText="1"/>
      <protection/>
    </xf>
    <xf numFmtId="0" fontId="13" fillId="34" borderId="0" xfId="57" applyFont="1" applyFill="1">
      <alignment/>
      <protection/>
    </xf>
    <xf numFmtId="0" fontId="20" fillId="34" borderId="0" xfId="55" applyFont="1" applyFill="1">
      <alignment vertical="center"/>
      <protection/>
    </xf>
    <xf numFmtId="0" fontId="20" fillId="34" borderId="0" xfId="55" applyFont="1" applyFill="1" applyBorder="1">
      <alignment vertical="center"/>
      <protection/>
    </xf>
    <xf numFmtId="0" fontId="15" fillId="34" borderId="21" xfId="55" applyFont="1" applyFill="1" applyBorder="1" applyAlignment="1">
      <alignment vertical="center"/>
      <protection/>
    </xf>
    <xf numFmtId="0" fontId="20" fillId="34" borderId="13" xfId="55" applyFont="1" applyFill="1" applyBorder="1">
      <alignment vertical="center"/>
      <protection/>
    </xf>
    <xf numFmtId="0" fontId="15" fillId="34" borderId="13" xfId="55" applyFont="1" applyFill="1" applyBorder="1" applyAlignment="1">
      <alignment vertical="center"/>
      <protection/>
    </xf>
    <xf numFmtId="0" fontId="15" fillId="34" borderId="13" xfId="55" applyFont="1" applyFill="1" applyBorder="1">
      <alignment vertical="center"/>
      <protection/>
    </xf>
    <xf numFmtId="0" fontId="15" fillId="34" borderId="14" xfId="55" applyFont="1" applyFill="1" applyBorder="1">
      <alignment vertical="center"/>
      <protection/>
    </xf>
    <xf numFmtId="0" fontId="15" fillId="34" borderId="13" xfId="55" applyFont="1" applyFill="1" applyBorder="1" applyAlignment="1">
      <alignment horizontal="center" vertical="center"/>
      <protection/>
    </xf>
    <xf numFmtId="0" fontId="20" fillId="34" borderId="14" xfId="55" applyFont="1" applyFill="1" applyBorder="1">
      <alignment vertical="center"/>
      <protection/>
    </xf>
    <xf numFmtId="0" fontId="15" fillId="34" borderId="0" xfId="55" applyFont="1" applyFill="1" applyBorder="1">
      <alignment vertical="center"/>
      <protection/>
    </xf>
    <xf numFmtId="0" fontId="15" fillId="34" borderId="0" xfId="55" applyFont="1" applyFill="1">
      <alignment vertical="center"/>
      <protection/>
    </xf>
    <xf numFmtId="0" fontId="15" fillId="34" borderId="21" xfId="55" applyFont="1" applyFill="1" applyBorder="1">
      <alignment vertical="center"/>
      <protection/>
    </xf>
    <xf numFmtId="0" fontId="15" fillId="34" borderId="13" xfId="55" applyFont="1" applyFill="1" applyBorder="1" applyAlignment="1">
      <alignment horizontal="right" vertical="center"/>
      <protection/>
    </xf>
    <xf numFmtId="0" fontId="15" fillId="34" borderId="13" xfId="55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6" fillId="33" borderId="12" xfId="54" applyFont="1" applyFill="1" applyBorder="1" applyAlignment="1">
      <alignment horizontal="center" vertical="center"/>
      <protection/>
    </xf>
    <xf numFmtId="0" fontId="0" fillId="1" borderId="12" xfId="0" applyFont="1" applyFill="1" applyBorder="1" applyAlignment="1">
      <alignment horizontal="center"/>
    </xf>
    <xf numFmtId="0" fontId="16" fillId="33" borderId="24" xfId="54" applyFont="1" applyFill="1" applyBorder="1" applyAlignment="1">
      <alignment horizontal="center" vertical="center"/>
      <protection/>
    </xf>
    <xf numFmtId="0" fontId="15" fillId="33" borderId="25" xfId="54" applyFont="1" applyFill="1" applyBorder="1" applyAlignment="1">
      <alignment horizontal="center" vertical="center"/>
      <protection/>
    </xf>
    <xf numFmtId="0" fontId="16" fillId="33" borderId="21" xfId="54" applyFont="1" applyFill="1" applyBorder="1" applyAlignment="1">
      <alignment horizontal="center" vertical="center"/>
      <protection/>
    </xf>
    <xf numFmtId="0" fontId="16" fillId="33" borderId="21" xfId="54" applyFont="1" applyFill="1" applyBorder="1" applyAlignment="1" applyProtection="1">
      <alignment horizontal="center" vertical="center"/>
      <protection locked="0"/>
    </xf>
    <xf numFmtId="0" fontId="15" fillId="33" borderId="21" xfId="54" applyFont="1" applyFill="1" applyBorder="1" applyAlignment="1">
      <alignment horizontal="center" vertical="center"/>
      <protection/>
    </xf>
    <xf numFmtId="0" fontId="16" fillId="33" borderId="25" xfId="54" applyFont="1" applyFill="1" applyBorder="1" applyAlignment="1">
      <alignment horizontal="center" vertical="center"/>
      <protection/>
    </xf>
    <xf numFmtId="0" fontId="0" fillId="0" borderId="25" xfId="54" applyFill="1" applyBorder="1" applyAlignment="1">
      <alignment horizontal="center" vertical="center"/>
      <protection/>
    </xf>
    <xf numFmtId="0" fontId="0" fillId="0" borderId="24" xfId="54" applyFill="1" applyBorder="1" applyAlignment="1">
      <alignment horizontal="center" vertical="center"/>
      <protection/>
    </xf>
    <xf numFmtId="0" fontId="8" fillId="0" borderId="15" xfId="55" applyFill="1" applyBorder="1" applyAlignment="1">
      <alignment horizontal="center" vertical="center"/>
      <protection/>
    </xf>
    <xf numFmtId="3" fontId="8" fillId="0" borderId="15" xfId="55" applyNumberFormat="1" applyFill="1" applyBorder="1" applyAlignment="1">
      <alignment horizontal="center" vertical="center"/>
      <protection/>
    </xf>
    <xf numFmtId="0" fontId="8" fillId="1" borderId="14" xfId="55" applyFill="1" applyBorder="1" applyAlignment="1">
      <alignment horizontal="center" vertical="center"/>
      <protection/>
    </xf>
    <xf numFmtId="0" fontId="19" fillId="0" borderId="21" xfId="0" applyFont="1" applyBorder="1" applyAlignment="1">
      <alignment horizontal="left"/>
    </xf>
    <xf numFmtId="0" fontId="16" fillId="0" borderId="15" xfId="0" applyFont="1" applyBorder="1" applyAlignment="1">
      <alignment horizontal="center" vertical="center"/>
    </xf>
    <xf numFmtId="0" fontId="4" fillId="0" borderId="11" xfId="54" applyFont="1" applyFill="1" applyBorder="1" applyAlignment="1">
      <alignment horizontal="center"/>
      <protection/>
    </xf>
    <xf numFmtId="0" fontId="19" fillId="0" borderId="21" xfId="0" applyFont="1" applyBorder="1" applyAlignment="1">
      <alignment horizontal="left" vertical="center"/>
    </xf>
    <xf numFmtId="0" fontId="15" fillId="0" borderId="13" xfId="54" applyFont="1" applyBorder="1" applyAlignment="1">
      <alignment vertical="center"/>
      <protection/>
    </xf>
    <xf numFmtId="0" fontId="0" fillId="0" borderId="13" xfId="54" applyBorder="1" applyAlignment="1">
      <alignment vertical="center"/>
      <protection/>
    </xf>
    <xf numFmtId="0" fontId="15" fillId="0" borderId="13" xfId="54" applyFont="1" applyBorder="1" applyAlignment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6" fillId="34" borderId="15" xfId="0" applyFont="1" applyFill="1" applyBorder="1" applyAlignment="1">
      <alignment horizontal="justify" vertical="center"/>
    </xf>
    <xf numFmtId="0" fontId="16" fillId="33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Continuous" vertical="center"/>
    </xf>
    <xf numFmtId="0" fontId="16" fillId="33" borderId="15" xfId="0" applyFont="1" applyFill="1" applyBorder="1" applyAlignment="1">
      <alignment vertical="center"/>
    </xf>
    <xf numFmtId="0" fontId="12" fillId="34" borderId="21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/>
    </xf>
    <xf numFmtId="0" fontId="0" fillId="34" borderId="0" xfId="55" applyFont="1" applyFill="1" applyAlignment="1">
      <alignment vertical="center"/>
      <protection/>
    </xf>
    <xf numFmtId="0" fontId="18" fillId="0" borderId="39" xfId="0" applyNumberFormat="1" applyFont="1" applyFill="1" applyBorder="1" applyAlignment="1" applyProtection="1">
      <alignment horizontal="left" vertical="center"/>
      <protection/>
    </xf>
    <xf numFmtId="0" fontId="18" fillId="0" borderId="40" xfId="0" applyNumberFormat="1" applyFont="1" applyFill="1" applyBorder="1" applyAlignment="1" applyProtection="1">
      <alignment horizontal="center" vertical="center"/>
      <protection/>
    </xf>
    <xf numFmtId="0" fontId="18" fillId="39" borderId="15" xfId="0" applyNumberFormat="1" applyFont="1" applyFill="1" applyBorder="1" applyAlignment="1" applyProtection="1">
      <alignment horizontal="left" vertical="center" wrapText="1" shrinkToFit="1"/>
      <protection/>
    </xf>
    <xf numFmtId="0" fontId="18" fillId="39" borderId="41" xfId="0" applyNumberFormat="1" applyFont="1" applyFill="1" applyBorder="1" applyAlignment="1" applyProtection="1">
      <alignment horizontal="center" vertical="center"/>
      <protection/>
    </xf>
    <xf numFmtId="0" fontId="18" fillId="39" borderId="39" xfId="0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2" fillId="0" borderId="15" xfId="59" applyFont="1" applyFill="1" applyBorder="1" applyAlignment="1">
      <alignment horizontal="center" vertical="center" wrapText="1"/>
      <protection/>
    </xf>
    <xf numFmtId="0" fontId="55" fillId="0" borderId="15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justify" vertical="center" wrapText="1"/>
    </xf>
    <xf numFmtId="0" fontId="6" fillId="0" borderId="0" xfId="54" applyFont="1" applyAlignment="1">
      <alignment horizontal="right"/>
      <protection/>
    </xf>
    <xf numFmtId="49" fontId="35" fillId="0" borderId="11" xfId="54" applyNumberFormat="1" applyFont="1" applyBorder="1" applyAlignment="1" applyProtection="1">
      <alignment wrapText="1"/>
      <protection locked="0"/>
    </xf>
    <xf numFmtId="0" fontId="6" fillId="0" borderId="0" xfId="55" applyFont="1" applyAlignment="1">
      <alignment horizontal="right" vertical="center"/>
      <protection/>
    </xf>
    <xf numFmtId="0" fontId="0" fillId="0" borderId="24" xfId="54" applyBorder="1">
      <alignment/>
      <protection/>
    </xf>
    <xf numFmtId="3" fontId="0" fillId="0" borderId="0" xfId="54" applyNumberFormat="1">
      <alignment/>
      <protection/>
    </xf>
    <xf numFmtId="3" fontId="0" fillId="0" borderId="24" xfId="54" applyNumberFormat="1" applyBorder="1">
      <alignment/>
      <protection/>
    </xf>
    <xf numFmtId="0" fontId="15" fillId="0" borderId="13" xfId="0" applyFont="1" applyBorder="1" applyAlignment="1" quotePrefix="1">
      <alignment horizontal="center"/>
    </xf>
    <xf numFmtId="3" fontId="18" fillId="34" borderId="24" xfId="0" applyNumberFormat="1" applyFont="1" applyFill="1" applyBorder="1" applyAlignment="1" quotePrefix="1">
      <alignment horizontal="center" vertical="top"/>
    </xf>
    <xf numFmtId="0" fontId="77" fillId="0" borderId="15" xfId="0" applyFont="1" applyBorder="1" applyAlignment="1">
      <alignment/>
    </xf>
    <xf numFmtId="0" fontId="16" fillId="0" borderId="11" xfId="54" applyFont="1" applyFill="1" applyBorder="1" applyAlignment="1">
      <alignment horizontal="center" vertical="center"/>
      <protection/>
    </xf>
    <xf numFmtId="0" fontId="16" fillId="0" borderId="11" xfId="54" applyFont="1" applyFill="1" applyBorder="1" applyAlignment="1" applyProtection="1">
      <alignment horizontal="center"/>
      <protection locked="0"/>
    </xf>
    <xf numFmtId="0" fontId="16" fillId="33" borderId="11" xfId="54" applyFont="1" applyFill="1" applyBorder="1" applyAlignment="1" applyProtection="1">
      <alignment horizontal="center" vertical="center"/>
      <protection locked="0"/>
    </xf>
    <xf numFmtId="0" fontId="16" fillId="0" borderId="11" xfId="54" applyFont="1" applyFill="1" applyBorder="1" applyAlignment="1" applyProtection="1">
      <alignment horizontal="center" vertical="center"/>
      <protection locked="0"/>
    </xf>
    <xf numFmtId="0" fontId="16" fillId="0" borderId="12" xfId="54" applyFont="1" applyFill="1" applyBorder="1" applyAlignment="1">
      <alignment horizontal="center" vertical="center"/>
      <protection/>
    </xf>
    <xf numFmtId="0" fontId="16" fillId="0" borderId="15" xfId="54" applyFont="1" applyFill="1" applyBorder="1" applyAlignment="1">
      <alignment horizontal="center" vertical="center"/>
      <protection/>
    </xf>
    <xf numFmtId="0" fontId="78" fillId="0" borderId="12" xfId="54" applyFont="1" applyFill="1" applyBorder="1" applyAlignment="1">
      <alignment horizontal="center" vertical="center"/>
      <protection/>
    </xf>
    <xf numFmtId="0" fontId="77" fillId="0" borderId="15" xfId="0" applyFont="1" applyBorder="1" applyAlignment="1">
      <alignment wrapText="1"/>
    </xf>
    <xf numFmtId="0" fontId="77" fillId="0" borderId="15" xfId="0" applyFont="1" applyBorder="1" applyAlignment="1">
      <alignment vertical="top" wrapText="1"/>
    </xf>
    <xf numFmtId="0" fontId="77" fillId="0" borderId="15" xfId="0" applyFont="1" applyBorder="1" applyAlignment="1">
      <alignment vertical="top"/>
    </xf>
    <xf numFmtId="0" fontId="15" fillId="0" borderId="14" xfId="54" applyFont="1" applyBorder="1" applyAlignment="1">
      <alignment vertical="center"/>
      <protection/>
    </xf>
    <xf numFmtId="0" fontId="18" fillId="33" borderId="11" xfId="54" applyFont="1" applyFill="1" applyBorder="1" applyAlignment="1">
      <alignment vertical="center"/>
      <protection/>
    </xf>
    <xf numFmtId="0" fontId="18" fillId="33" borderId="12" xfId="54" applyFont="1" applyFill="1" applyBorder="1" applyAlignment="1">
      <alignment horizontal="center" vertical="center" wrapText="1"/>
      <protection/>
    </xf>
    <xf numFmtId="0" fontId="18" fillId="33" borderId="25" xfId="54" applyFont="1" applyFill="1" applyBorder="1" applyAlignment="1">
      <alignment horizontal="center" vertical="center" wrapText="1"/>
      <protection/>
    </xf>
    <xf numFmtId="0" fontId="18" fillId="33" borderId="11" xfId="54" applyFont="1" applyFill="1" applyBorder="1" applyAlignment="1">
      <alignment horizontal="center" vertical="center" wrapText="1"/>
      <protection/>
    </xf>
    <xf numFmtId="180" fontId="18" fillId="33" borderId="11" xfId="54" applyNumberFormat="1" applyFont="1" applyFill="1" applyBorder="1" applyAlignment="1">
      <alignment horizontal="center" vertical="center" wrapText="1"/>
      <protection/>
    </xf>
    <xf numFmtId="0" fontId="18" fillId="33" borderId="12" xfId="54" applyFont="1" applyFill="1" applyBorder="1" applyAlignment="1">
      <alignment vertical="center"/>
      <protection/>
    </xf>
    <xf numFmtId="0" fontId="18" fillId="33" borderId="12" xfId="54" applyFont="1" applyFill="1" applyBorder="1" applyAlignment="1">
      <alignment horizontal="center" vertical="center"/>
      <protection/>
    </xf>
    <xf numFmtId="0" fontId="18" fillId="33" borderId="11" xfId="54" applyFont="1" applyFill="1" applyBorder="1" applyAlignment="1">
      <alignment horizontal="center" vertical="center"/>
      <protection/>
    </xf>
    <xf numFmtId="0" fontId="18" fillId="33" borderId="25" xfId="54" applyFont="1" applyFill="1" applyBorder="1" applyAlignment="1">
      <alignment horizontal="center" vertical="center"/>
      <protection/>
    </xf>
    <xf numFmtId="0" fontId="9" fillId="0" borderId="12" xfId="54" applyFont="1" applyBorder="1" applyProtection="1">
      <alignment/>
      <protection locked="0"/>
    </xf>
    <xf numFmtId="0" fontId="9" fillId="0" borderId="12" xfId="54" applyFont="1" applyBorder="1" applyAlignment="1" applyProtection="1">
      <alignment horizontal="center"/>
      <protection locked="0"/>
    </xf>
    <xf numFmtId="0" fontId="9" fillId="0" borderId="11" xfId="54" applyFont="1" applyBorder="1" applyAlignment="1" applyProtection="1">
      <alignment horizontal="center"/>
      <protection locked="0"/>
    </xf>
    <xf numFmtId="0" fontId="28" fillId="33" borderId="20" xfId="54" applyFont="1" applyFill="1" applyBorder="1" applyAlignment="1">
      <alignment horizontal="center" vertical="center"/>
      <protection/>
    </xf>
    <xf numFmtId="0" fontId="28" fillId="33" borderId="22" xfId="54" applyFont="1" applyFill="1" applyBorder="1" applyAlignment="1">
      <alignment horizontal="center" vertical="center"/>
      <protection/>
    </xf>
    <xf numFmtId="0" fontId="28" fillId="34" borderId="20" xfId="54" applyFont="1" applyFill="1" applyBorder="1" applyAlignment="1">
      <alignment horizontal="justify" vertical="center"/>
      <protection/>
    </xf>
    <xf numFmtId="0" fontId="28" fillId="34" borderId="23" xfId="54" applyFont="1" applyFill="1" applyBorder="1" applyAlignment="1">
      <alignment horizontal="center" vertical="center" wrapText="1"/>
      <protection/>
    </xf>
    <xf numFmtId="0" fontId="28" fillId="34" borderId="20" xfId="54" applyFont="1" applyFill="1" applyBorder="1" applyAlignment="1">
      <alignment horizontal="center" vertical="center"/>
      <protection/>
    </xf>
    <xf numFmtId="1" fontId="28" fillId="34" borderId="20" xfId="54" applyNumberFormat="1" applyFont="1" applyFill="1" applyBorder="1" applyAlignment="1">
      <alignment horizontal="center" vertical="center"/>
      <protection/>
    </xf>
    <xf numFmtId="0" fontId="28" fillId="34" borderId="20" xfId="54" applyFont="1" applyFill="1" applyBorder="1" applyAlignment="1">
      <alignment horizontal="center" vertical="center" wrapText="1"/>
      <protection/>
    </xf>
    <xf numFmtId="0" fontId="28" fillId="34" borderId="23" xfId="54" applyFont="1" applyFill="1" applyBorder="1" applyAlignment="1">
      <alignment horizontal="center" vertical="center"/>
      <protection/>
    </xf>
    <xf numFmtId="0" fontId="28" fillId="0" borderId="20" xfId="54" applyFont="1" applyFill="1" applyBorder="1" applyAlignment="1">
      <alignment horizontal="center" vertical="center"/>
      <protection/>
    </xf>
    <xf numFmtId="0" fontId="28" fillId="0" borderId="20" xfId="54" applyFont="1" applyFill="1" applyBorder="1" applyAlignment="1">
      <alignment horizontal="justify" vertical="center"/>
      <protection/>
    </xf>
    <xf numFmtId="0" fontId="36" fillId="0" borderId="14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/>
    </xf>
    <xf numFmtId="0" fontId="37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wrapText="1"/>
    </xf>
    <xf numFmtId="0" fontId="55" fillId="0" borderId="15" xfId="0" applyFont="1" applyFill="1" applyBorder="1" applyAlignment="1">
      <alignment horizontal="center" vertical="center" wrapText="1"/>
    </xf>
    <xf numFmtId="0" fontId="20" fillId="33" borderId="15" xfId="54" applyFont="1" applyFill="1" applyBorder="1" applyAlignment="1">
      <alignment wrapText="1"/>
      <protection/>
    </xf>
    <xf numFmtId="15" fontId="15" fillId="0" borderId="13" xfId="0" applyNumberFormat="1" applyFont="1" applyBorder="1" applyAlignment="1" quotePrefix="1">
      <alignment horizontal="center" vertical="center"/>
    </xf>
    <xf numFmtId="15" fontId="15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0" fillId="0" borderId="24" xfId="0" applyFont="1" applyBorder="1" applyAlignment="1">
      <alignment horizontal="center"/>
    </xf>
    <xf numFmtId="0" fontId="4" fillId="0" borderId="24" xfId="54" applyFont="1" applyBorder="1" applyAlignment="1">
      <alignment horizontal="center" vertical="top"/>
      <protection/>
    </xf>
    <xf numFmtId="0" fontId="16" fillId="33" borderId="21" xfId="54" applyFont="1" applyFill="1" applyBorder="1" applyAlignment="1" applyProtection="1">
      <alignment horizontal="center" vertical="center"/>
      <protection locked="0"/>
    </xf>
    <xf numFmtId="0" fontId="16" fillId="33" borderId="14" xfId="54" applyFont="1" applyFill="1" applyBorder="1" applyAlignment="1" applyProtection="1">
      <alignment horizontal="center" vertical="center"/>
      <protection locked="0"/>
    </xf>
    <xf numFmtId="0" fontId="16" fillId="33" borderId="21" xfId="54" applyFont="1" applyFill="1" applyBorder="1" applyAlignment="1">
      <alignment horizontal="center" vertical="center"/>
      <protection/>
    </xf>
    <xf numFmtId="0" fontId="16" fillId="33" borderId="14" xfId="54" applyFont="1" applyFill="1" applyBorder="1" applyAlignment="1">
      <alignment horizontal="center" vertical="center"/>
      <protection/>
    </xf>
    <xf numFmtId="0" fontId="15" fillId="33" borderId="21" xfId="54" applyFont="1" applyFill="1" applyBorder="1" applyAlignment="1">
      <alignment horizontal="center" vertical="center"/>
      <protection/>
    </xf>
    <xf numFmtId="0" fontId="15" fillId="33" borderId="14" xfId="54" applyFont="1" applyFill="1" applyBorder="1" applyAlignment="1">
      <alignment horizontal="center" vertical="center"/>
      <protection/>
    </xf>
    <xf numFmtId="0" fontId="3" fillId="0" borderId="24" xfId="54" applyFont="1" applyBorder="1" applyAlignment="1">
      <alignment horizontal="center"/>
      <protection/>
    </xf>
    <xf numFmtId="0" fontId="16" fillId="33" borderId="21" xfId="54" applyFont="1" applyFill="1" applyBorder="1" applyAlignment="1">
      <alignment horizontal="left" vertical="center"/>
      <protection/>
    </xf>
    <xf numFmtId="0" fontId="16" fillId="33" borderId="13" xfId="54" applyFont="1" applyFill="1" applyBorder="1" applyAlignment="1">
      <alignment horizontal="left" vertical="center"/>
      <protection/>
    </xf>
    <xf numFmtId="0" fontId="16" fillId="33" borderId="14" xfId="54" applyFont="1" applyFill="1" applyBorder="1" applyAlignment="1">
      <alignment horizontal="left" vertical="center"/>
      <protection/>
    </xf>
    <xf numFmtId="0" fontId="16" fillId="33" borderId="21" xfId="54" applyFont="1" applyFill="1" applyBorder="1" applyAlignment="1">
      <alignment vertical="center"/>
      <protection/>
    </xf>
    <xf numFmtId="0" fontId="16" fillId="33" borderId="13" xfId="54" applyFont="1" applyFill="1" applyBorder="1" applyAlignment="1">
      <alignment vertical="center"/>
      <protection/>
    </xf>
    <xf numFmtId="0" fontId="16" fillId="33" borderId="14" xfId="54" applyFont="1" applyFill="1" applyBorder="1" applyAlignment="1">
      <alignment vertical="center"/>
      <protection/>
    </xf>
    <xf numFmtId="0" fontId="6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1" fillId="1" borderId="21" xfId="54" applyFont="1" applyFill="1" applyBorder="1" applyAlignment="1">
      <alignment horizontal="center" vertical="center"/>
      <protection/>
    </xf>
    <xf numFmtId="0" fontId="1" fillId="1" borderId="14" xfId="54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left" vertical="center"/>
      <protection/>
    </xf>
    <xf numFmtId="0" fontId="15" fillId="0" borderId="13" xfId="55" applyFont="1" applyBorder="1" applyAlignment="1">
      <alignment horizontal="left" vertical="center"/>
      <protection/>
    </xf>
    <xf numFmtId="0" fontId="6" fillId="0" borderId="0" xfId="54" applyFont="1" applyAlignment="1">
      <alignment horizontal="right" vertical="top" wrapText="1"/>
      <protection/>
    </xf>
    <xf numFmtId="0" fontId="0" fillId="0" borderId="0" xfId="54" applyAlignment="1">
      <alignment horizontal="right" vertical="top" wrapText="1"/>
      <protection/>
    </xf>
    <xf numFmtId="0" fontId="15" fillId="0" borderId="13" xfId="54" applyFont="1" applyBorder="1" applyAlignment="1">
      <alignment horizontal="center" vertical="center" wrapText="1"/>
      <protection/>
    </xf>
    <xf numFmtId="0" fontId="15" fillId="0" borderId="14" xfId="54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16" fillId="0" borderId="42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textRotation="255"/>
    </xf>
    <xf numFmtId="0" fontId="23" fillId="34" borderId="20" xfId="0" applyFont="1" applyFill="1" applyBorder="1" applyAlignment="1">
      <alignment horizontal="center" vertical="center" textRotation="255"/>
    </xf>
    <xf numFmtId="0" fontId="23" fillId="34" borderId="12" xfId="0" applyFont="1" applyFill="1" applyBorder="1" applyAlignment="1">
      <alignment horizontal="center" vertical="center" textRotation="255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textRotation="164" wrapText="1"/>
    </xf>
    <xf numFmtId="0" fontId="24" fillId="34" borderId="20" xfId="0" applyFont="1" applyFill="1" applyBorder="1" applyAlignment="1">
      <alignment horizontal="center" vertical="center" textRotation="164" wrapText="1"/>
    </xf>
    <xf numFmtId="0" fontId="24" fillId="34" borderId="12" xfId="0" applyFont="1" applyFill="1" applyBorder="1" applyAlignment="1">
      <alignment horizontal="center" vertical="center" textRotation="164" wrapText="1"/>
    </xf>
    <xf numFmtId="3" fontId="12" fillId="34" borderId="21" xfId="0" applyNumberFormat="1" applyFont="1" applyFill="1" applyBorder="1" applyAlignment="1">
      <alignment horizontal="center" vertical="center" wrapText="1"/>
    </xf>
    <xf numFmtId="3" fontId="12" fillId="34" borderId="25" xfId="0" applyNumberFormat="1" applyFont="1" applyFill="1" applyBorder="1" applyAlignment="1">
      <alignment horizontal="center" vertical="center" wrapText="1"/>
    </xf>
    <xf numFmtId="3" fontId="12" fillId="34" borderId="13" xfId="0" applyNumberFormat="1" applyFont="1" applyFill="1" applyBorder="1" applyAlignment="1">
      <alignment horizontal="center" vertical="center" wrapText="1"/>
    </xf>
    <xf numFmtId="3" fontId="12" fillId="34" borderId="14" xfId="0" applyNumberFormat="1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textRotation="150" wrapText="1"/>
    </xf>
    <xf numFmtId="0" fontId="24" fillId="34" borderId="20" xfId="0" applyFont="1" applyFill="1" applyBorder="1" applyAlignment="1">
      <alignment horizontal="center" vertical="center" textRotation="150" wrapText="1"/>
    </xf>
    <xf numFmtId="0" fontId="24" fillId="34" borderId="12" xfId="0" applyFont="1" applyFill="1" applyBorder="1" applyAlignment="1">
      <alignment horizontal="center" vertical="center" textRotation="150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5" fillId="34" borderId="0" xfId="55" applyFont="1" applyFill="1" applyAlignment="1">
      <alignment horizontal="center" vertical="center"/>
      <protection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textRotation="165" wrapText="1"/>
    </xf>
    <xf numFmtId="0" fontId="0" fillId="34" borderId="20" xfId="0" applyFill="1" applyBorder="1" applyAlignment="1">
      <alignment horizontal="center" vertical="center" textRotation="165" wrapText="1"/>
    </xf>
    <xf numFmtId="0" fontId="0" fillId="34" borderId="12" xfId="0" applyFill="1" applyBorder="1" applyAlignment="1">
      <alignment horizontal="center" vertical="center" textRotation="165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center" wrapText="1"/>
    </xf>
    <xf numFmtId="0" fontId="22" fillId="34" borderId="46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4" fillId="34" borderId="0" xfId="55" applyFont="1" applyFill="1" applyAlignment="1">
      <alignment horizontal="center" vertical="center"/>
      <protection/>
    </xf>
    <xf numFmtId="0" fontId="14" fillId="34" borderId="0" xfId="55" applyFont="1" applyFill="1" applyAlignment="1">
      <alignment horizontal="center" vertical="center"/>
      <protection/>
    </xf>
    <xf numFmtId="0" fontId="12" fillId="34" borderId="24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15" fillId="34" borderId="0" xfId="0" applyFont="1" applyFill="1" applyBorder="1" applyAlignment="1" applyProtection="1">
      <alignment horizontal="center"/>
      <protection/>
    </xf>
    <xf numFmtId="0" fontId="18" fillId="34" borderId="16" xfId="0" applyFont="1" applyFill="1" applyBorder="1" applyAlignment="1" quotePrefix="1">
      <alignment horizontal="center" vertical="center"/>
    </xf>
    <xf numFmtId="0" fontId="18" fillId="34" borderId="12" xfId="0" applyFont="1" applyFill="1" applyBorder="1" applyAlignment="1" quotePrefix="1">
      <alignment horizontal="center" vertical="center"/>
    </xf>
    <xf numFmtId="0" fontId="19" fillId="36" borderId="44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5" fillId="36" borderId="1" xfId="0" applyFont="1" applyFill="1" applyBorder="1" applyAlignment="1">
      <alignment horizontal="center" vertical="center" wrapText="1"/>
    </xf>
    <xf numFmtId="0" fontId="15" fillId="36" borderId="47" xfId="0" applyFont="1" applyFill="1" applyBorder="1" applyAlignment="1">
      <alignment horizontal="center" vertical="center" wrapText="1"/>
    </xf>
    <xf numFmtId="0" fontId="15" fillId="36" borderId="48" xfId="0" applyFont="1" applyFill="1" applyBorder="1" applyAlignment="1">
      <alignment horizontal="center" vertical="center" wrapText="1"/>
    </xf>
    <xf numFmtId="0" fontId="15" fillId="36" borderId="49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/>
    </xf>
    <xf numFmtId="0" fontId="15" fillId="36" borderId="1" xfId="0" applyFont="1" applyFill="1" applyBorder="1" applyAlignment="1">
      <alignment horizontal="center" vertical="center"/>
    </xf>
    <xf numFmtId="0" fontId="15" fillId="36" borderId="47" xfId="0" applyFont="1" applyFill="1" applyBorder="1" applyAlignment="1">
      <alignment horizontal="center" vertical="center"/>
    </xf>
    <xf numFmtId="0" fontId="15" fillId="36" borderId="28" xfId="0" applyFont="1" applyFill="1" applyBorder="1" applyAlignment="1">
      <alignment horizontal="center" vertical="center"/>
    </xf>
    <xf numFmtId="0" fontId="15" fillId="36" borderId="48" xfId="0" applyFont="1" applyFill="1" applyBorder="1" applyAlignment="1">
      <alignment horizontal="center" vertical="center"/>
    </xf>
    <xf numFmtId="0" fontId="15" fillId="36" borderId="49" xfId="0" applyFont="1" applyFill="1" applyBorder="1" applyAlignment="1">
      <alignment horizontal="center" vertical="center"/>
    </xf>
    <xf numFmtId="16" fontId="18" fillId="34" borderId="16" xfId="0" applyNumberFormat="1" applyFont="1" applyFill="1" applyBorder="1" applyAlignment="1" quotePrefix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16" fontId="18" fillId="34" borderId="16" xfId="0" applyNumberFormat="1" applyFont="1" applyFill="1" applyBorder="1" applyAlignment="1">
      <alignment horizontal="center" vertical="center"/>
    </xf>
    <xf numFmtId="16" fontId="18" fillId="34" borderId="20" xfId="0" applyNumberFormat="1" applyFont="1" applyFill="1" applyBorder="1" applyAlignment="1">
      <alignment horizontal="center" vertical="center"/>
    </xf>
    <xf numFmtId="0" fontId="15" fillId="36" borderId="50" xfId="0" applyFont="1" applyFill="1" applyBorder="1" applyAlignment="1">
      <alignment horizontal="center" vertical="center" wrapText="1"/>
    </xf>
    <xf numFmtId="0" fontId="15" fillId="36" borderId="51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16" fontId="18" fillId="34" borderId="12" xfId="0" applyNumberFormat="1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_CONGRESOS" xfId="58"/>
    <cellStyle name="Normal_formato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390525</xdr:colOff>
      <xdr:row>2</xdr:row>
      <xdr:rowOff>19050</xdr:rowOff>
    </xdr:from>
    <xdr:to>
      <xdr:col>20</xdr:col>
      <xdr:colOff>1209675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4290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</xdr:row>
      <xdr:rowOff>47625</xdr:rowOff>
    </xdr:from>
    <xdr:to>
      <xdr:col>0</xdr:col>
      <xdr:colOff>1743075</xdr:colOff>
      <xdr:row>4</xdr:row>
      <xdr:rowOff>57150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714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85725</xdr:rowOff>
    </xdr:from>
    <xdr:to>
      <xdr:col>9</xdr:col>
      <xdr:colOff>381000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85725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1333500</xdr:colOff>
      <xdr:row>3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0955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104775</xdr:rowOff>
    </xdr:from>
    <xdr:to>
      <xdr:col>21</xdr:col>
      <xdr:colOff>342900</xdr:colOff>
      <xdr:row>1</xdr:row>
      <xdr:rowOff>323850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04775"/>
          <a:ext cx="1885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57150</xdr:rowOff>
    </xdr:from>
    <xdr:to>
      <xdr:col>4</xdr:col>
      <xdr:colOff>161925</xdr:colOff>
      <xdr:row>2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04800"/>
          <a:ext cx="1638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8</xdr:row>
      <xdr:rowOff>76200</xdr:rowOff>
    </xdr:from>
    <xdr:to>
      <xdr:col>3</xdr:col>
      <xdr:colOff>3362325</xdr:colOff>
      <xdr:row>12</xdr:row>
      <xdr:rowOff>247650</xdr:rowOff>
    </xdr:to>
    <xdr:pic>
      <xdr:nvPicPr>
        <xdr:cNvPr id="1" name="Picture 1" descr="LogoS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09700"/>
          <a:ext cx="3419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152400</xdr:rowOff>
    </xdr:from>
    <xdr:to>
      <xdr:col>3</xdr:col>
      <xdr:colOff>1638300</xdr:colOff>
      <xdr:row>5</xdr:row>
      <xdr:rowOff>133350</xdr:rowOff>
    </xdr:to>
    <xdr:pic>
      <xdr:nvPicPr>
        <xdr:cNvPr id="2" name="irc_mi" descr="http://www.calidad.salud.gob.mx/imgs/logoSALUD_h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14325"/>
          <a:ext cx="1724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47625</xdr:colOff>
      <xdr:row>1</xdr:row>
      <xdr:rowOff>57150</xdr:rowOff>
    </xdr:from>
    <xdr:to>
      <xdr:col>19</xdr:col>
      <xdr:colOff>762000</xdr:colOff>
      <xdr:row>6</xdr:row>
      <xdr:rowOff>161925</xdr:rowOff>
    </xdr:to>
    <xdr:pic>
      <xdr:nvPicPr>
        <xdr:cNvPr id="3" name="6 Imagen" descr="logo-INCMNS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219075"/>
          <a:ext cx="714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723900</xdr:colOff>
      <xdr:row>1</xdr:row>
      <xdr:rowOff>161925</xdr:rowOff>
    </xdr:from>
    <xdr:to>
      <xdr:col>19</xdr:col>
      <xdr:colOff>838200</xdr:colOff>
      <xdr:row>7</xdr:row>
      <xdr:rowOff>161925</xdr:rowOff>
    </xdr:to>
    <xdr:pic>
      <xdr:nvPicPr>
        <xdr:cNvPr id="1" name="Picture 1" descr="logo nu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23850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161925</xdr:rowOff>
    </xdr:from>
    <xdr:to>
      <xdr:col>3</xdr:col>
      <xdr:colOff>3362325</xdr:colOff>
      <xdr:row>5</xdr:row>
      <xdr:rowOff>161925</xdr:rowOff>
    </xdr:to>
    <xdr:pic>
      <xdr:nvPicPr>
        <xdr:cNvPr id="2" name="Picture 1" descr="LogoS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23850"/>
          <a:ext cx="3419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2</xdr:row>
      <xdr:rowOff>95250</xdr:rowOff>
    </xdr:from>
    <xdr:to>
      <xdr:col>20</xdr:col>
      <xdr:colOff>666750</xdr:colOff>
      <xdr:row>4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1910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133350</xdr:rowOff>
    </xdr:from>
    <xdr:to>
      <xdr:col>0</xdr:col>
      <xdr:colOff>1628775</xdr:colOff>
      <xdr:row>4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2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40</xdr:row>
      <xdr:rowOff>47625</xdr:rowOff>
    </xdr:from>
    <xdr:to>
      <xdr:col>20</xdr:col>
      <xdr:colOff>685800</xdr:colOff>
      <xdr:row>42</xdr:row>
      <xdr:rowOff>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91535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142875</xdr:rowOff>
    </xdr:from>
    <xdr:to>
      <xdr:col>0</xdr:col>
      <xdr:colOff>1647825</xdr:colOff>
      <xdr:row>42</xdr:row>
      <xdr:rowOff>152400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2487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80</xdr:row>
      <xdr:rowOff>57150</xdr:rowOff>
    </xdr:from>
    <xdr:to>
      <xdr:col>20</xdr:col>
      <xdr:colOff>666750</xdr:colOff>
      <xdr:row>82</xdr:row>
      <xdr:rowOff>104775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81451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80</xdr:row>
      <xdr:rowOff>152400</xdr:rowOff>
    </xdr:from>
    <xdr:to>
      <xdr:col>0</xdr:col>
      <xdr:colOff>1628775</xdr:colOff>
      <xdr:row>83</xdr:row>
      <xdr:rowOff>0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2403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114300</xdr:rowOff>
    </xdr:from>
    <xdr:to>
      <xdr:col>10</xdr:col>
      <xdr:colOff>790575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62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209550</xdr:rowOff>
    </xdr:from>
    <xdr:to>
      <xdr:col>2</xdr:col>
      <xdr:colOff>104775</xdr:colOff>
      <xdr:row>3</xdr:row>
      <xdr:rowOff>180975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2495550</xdr:colOff>
      <xdr:row>2</xdr:row>
      <xdr:rowOff>57150</xdr:rowOff>
    </xdr:from>
    <xdr:to>
      <xdr:col>6</xdr:col>
      <xdr:colOff>504825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447675"/>
          <a:ext cx="1762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</xdr:row>
      <xdr:rowOff>114300</xdr:rowOff>
    </xdr:from>
    <xdr:to>
      <xdr:col>2</xdr:col>
      <xdr:colOff>419100</xdr:colOff>
      <xdr:row>4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504825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</xdr:row>
      <xdr:rowOff>66675</xdr:rowOff>
    </xdr:from>
    <xdr:to>
      <xdr:col>5</xdr:col>
      <xdr:colOff>1000125</xdr:colOff>
      <xdr:row>3</xdr:row>
      <xdr:rowOff>238125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7625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161925</xdr:rowOff>
    </xdr:from>
    <xdr:to>
      <xdr:col>1</xdr:col>
      <xdr:colOff>1704975</xdr:colOff>
      <xdr:row>4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715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123825</xdr:rowOff>
    </xdr:from>
    <xdr:to>
      <xdr:col>6</xdr:col>
      <xdr:colOff>161925</xdr:colOff>
      <xdr:row>2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85750"/>
          <a:ext cx="1524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142875</xdr:rowOff>
    </xdr:from>
    <xdr:to>
      <xdr:col>0</xdr:col>
      <xdr:colOff>1771650</xdr:colOff>
      <xdr:row>3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048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171450</xdr:rowOff>
    </xdr:from>
    <xdr:to>
      <xdr:col>6</xdr:col>
      <xdr:colOff>1695450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333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190500</xdr:rowOff>
    </xdr:from>
    <xdr:to>
      <xdr:col>0</xdr:col>
      <xdr:colOff>1638300</xdr:colOff>
      <xdr:row>4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5242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171450</xdr:rowOff>
    </xdr:from>
    <xdr:to>
      <xdr:col>13</xdr:col>
      <xdr:colOff>476250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1450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228600</xdr:rowOff>
    </xdr:from>
    <xdr:to>
      <xdr:col>3</xdr:col>
      <xdr:colOff>228600</xdr:colOff>
      <xdr:row>2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286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219075</xdr:rowOff>
    </xdr:from>
    <xdr:to>
      <xdr:col>7</xdr:col>
      <xdr:colOff>590550</xdr:colOff>
      <xdr:row>3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381000"/>
          <a:ext cx="1885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19050</xdr:rowOff>
    </xdr:from>
    <xdr:to>
      <xdr:col>2</xdr:col>
      <xdr:colOff>133350</xdr:colOff>
      <xdr:row>3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U28"/>
  <sheetViews>
    <sheetView showGridLines="0" tabSelected="1" workbookViewId="0" topLeftCell="A1">
      <selection activeCell="A30" sqref="A30:IV58"/>
    </sheetView>
  </sheetViews>
  <sheetFormatPr defaultColWidth="11.421875" defaultRowHeight="12.75"/>
  <cols>
    <col min="1" max="1" width="29.421875" style="0" customWidth="1"/>
    <col min="2" max="9" width="4.140625" style="0" customWidth="1"/>
    <col min="10" max="10" width="7.00390625" style="0" customWidth="1"/>
    <col min="11" max="13" width="4.140625" style="0" customWidth="1"/>
    <col min="14" max="14" width="5.7109375" style="0" customWidth="1"/>
    <col min="15" max="19" width="4.140625" style="0" customWidth="1"/>
    <col min="20" max="20" width="10.7109375" style="0" customWidth="1"/>
    <col min="21" max="21" width="18.8515625" style="0" customWidth="1"/>
    <col min="22" max="251" width="7.7109375" style="0" customWidth="1"/>
  </cols>
  <sheetData>
    <row r="3" spans="1:21" ht="20.25" customHeight="1">
      <c r="A3" s="34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0"/>
      <c r="M3" s="20"/>
      <c r="N3" s="20"/>
      <c r="O3" s="20"/>
      <c r="P3" s="20"/>
      <c r="Q3" s="20"/>
      <c r="R3" s="20"/>
      <c r="S3" s="20"/>
      <c r="T3" s="2"/>
      <c r="U3" s="2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0"/>
      <c r="M4" s="20"/>
      <c r="N4" s="20"/>
      <c r="O4" s="20"/>
      <c r="P4" s="2"/>
      <c r="Q4" s="20"/>
      <c r="R4" s="2"/>
      <c r="S4" s="20"/>
      <c r="T4" s="35"/>
      <c r="U4" s="35"/>
    </row>
    <row r="5" spans="1:21" ht="21.75" customHeight="1">
      <c r="A5" s="56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8"/>
      <c r="M5" s="58"/>
      <c r="N5" s="58"/>
      <c r="O5" s="58"/>
      <c r="P5" s="58"/>
      <c r="Q5" s="58"/>
      <c r="R5" s="58"/>
      <c r="S5" s="58"/>
      <c r="T5" s="2"/>
      <c r="U5" s="35" t="s">
        <v>395</v>
      </c>
    </row>
    <row r="6" spans="1:21" ht="22.5" customHeight="1">
      <c r="A6" s="56" t="s">
        <v>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  <c r="M6" s="58"/>
      <c r="N6" s="58"/>
      <c r="O6" s="58"/>
      <c r="P6" s="58"/>
      <c r="Q6" s="58"/>
      <c r="R6" s="58"/>
      <c r="S6" s="58"/>
      <c r="T6" s="2"/>
      <c r="U6" s="2"/>
    </row>
    <row r="7" spans="1:21" s="338" customFormat="1" ht="18" customHeight="1">
      <c r="A7" s="428" t="s">
        <v>364</v>
      </c>
      <c r="B7" s="432"/>
      <c r="C7" s="433"/>
      <c r="D7" s="433"/>
      <c r="E7" s="433"/>
      <c r="F7" s="433"/>
      <c r="G7" s="433"/>
      <c r="H7" s="433"/>
      <c r="I7" s="434"/>
      <c r="J7" s="434"/>
      <c r="K7" s="434"/>
      <c r="L7" s="434"/>
      <c r="M7" s="434"/>
      <c r="N7" s="434"/>
      <c r="O7" s="434"/>
      <c r="P7" s="434"/>
      <c r="Q7" s="434" t="s">
        <v>365</v>
      </c>
      <c r="R7" s="434"/>
      <c r="S7" s="505" t="s">
        <v>846</v>
      </c>
      <c r="T7" s="506"/>
      <c r="U7" s="337"/>
    </row>
    <row r="8" spans="1:21" ht="12.75">
      <c r="A8" s="1"/>
      <c r="B8" s="1"/>
      <c r="C8" s="1"/>
      <c r="D8" s="1"/>
      <c r="E8" s="1"/>
      <c r="F8" s="1"/>
      <c r="G8" s="1"/>
      <c r="H8" s="1"/>
      <c r="I8" s="13"/>
      <c r="J8" s="13"/>
      <c r="K8" s="13"/>
      <c r="L8" s="39"/>
      <c r="M8" s="39"/>
      <c r="N8" s="39"/>
      <c r="O8" s="39"/>
      <c r="P8" s="39"/>
      <c r="Q8" s="39"/>
      <c r="R8" s="39"/>
      <c r="S8" s="39"/>
      <c r="T8" s="13"/>
      <c r="U8" s="12"/>
    </row>
    <row r="9" spans="1:21" s="338" customFormat="1" ht="18" customHeight="1">
      <c r="A9" s="339" t="s">
        <v>417</v>
      </c>
      <c r="B9" s="334"/>
      <c r="C9" s="340"/>
      <c r="D9" s="335"/>
      <c r="E9" s="336"/>
      <c r="F9" s="335"/>
      <c r="G9" s="335"/>
      <c r="H9" s="335"/>
      <c r="I9" s="336"/>
      <c r="J9" s="335"/>
      <c r="K9" s="336"/>
      <c r="L9" s="335"/>
      <c r="M9" s="336"/>
      <c r="N9" s="336"/>
      <c r="O9" s="336"/>
      <c r="P9" s="336"/>
      <c r="Q9" s="336"/>
      <c r="R9" s="336"/>
      <c r="S9" s="336"/>
      <c r="T9" s="335"/>
      <c r="U9" s="341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T10" s="1"/>
      <c r="U10" s="1"/>
    </row>
    <row r="11" spans="1:21" ht="12.75">
      <c r="A11" s="22"/>
      <c r="B11" s="16" t="s">
        <v>5</v>
      </c>
      <c r="C11" s="16"/>
      <c r="D11" s="16"/>
      <c r="E11" s="16"/>
      <c r="F11" s="16"/>
      <c r="G11" s="16"/>
      <c r="H11" s="16"/>
      <c r="I11" s="16"/>
      <c r="J11" s="24"/>
      <c r="K11" s="30"/>
      <c r="L11" s="25"/>
      <c r="M11" s="26"/>
      <c r="N11" s="25"/>
      <c r="O11" s="29"/>
      <c r="P11" s="53" t="s">
        <v>6</v>
      </c>
      <c r="Q11" s="46"/>
      <c r="R11" s="54"/>
      <c r="S11" s="45"/>
      <c r="T11" s="24"/>
      <c r="U11" s="22"/>
    </row>
    <row r="12" spans="1:21" ht="52.5" customHeight="1">
      <c r="A12" s="31" t="s">
        <v>7</v>
      </c>
      <c r="B12" s="9" t="s">
        <v>8</v>
      </c>
      <c r="C12" s="9"/>
      <c r="D12" s="9" t="s">
        <v>9</v>
      </c>
      <c r="E12" s="9"/>
      <c r="F12" s="9" t="s">
        <v>10</v>
      </c>
      <c r="G12" s="9"/>
      <c r="H12" s="9" t="s">
        <v>11</v>
      </c>
      <c r="I12" s="9"/>
      <c r="J12" s="27" t="s">
        <v>12</v>
      </c>
      <c r="K12" s="32"/>
      <c r="L12" s="28" t="s">
        <v>13</v>
      </c>
      <c r="M12" s="9"/>
      <c r="N12" s="27" t="s">
        <v>14</v>
      </c>
      <c r="O12" s="9"/>
      <c r="P12" s="48" t="s">
        <v>15</v>
      </c>
      <c r="Q12" s="49"/>
      <c r="R12" s="55" t="s">
        <v>16</v>
      </c>
      <c r="S12" s="28"/>
      <c r="T12" s="50" t="s">
        <v>17</v>
      </c>
      <c r="U12" s="51" t="s">
        <v>18</v>
      </c>
    </row>
    <row r="13" spans="1:21" ht="12.75">
      <c r="A13" s="23"/>
      <c r="B13" s="10" t="s">
        <v>19</v>
      </c>
      <c r="C13" s="10" t="s">
        <v>20</v>
      </c>
      <c r="D13" s="10" t="s">
        <v>19</v>
      </c>
      <c r="E13" s="10" t="s">
        <v>20</v>
      </c>
      <c r="F13" s="10" t="s">
        <v>19</v>
      </c>
      <c r="G13" s="10" t="s">
        <v>20</v>
      </c>
      <c r="H13" s="10" t="s">
        <v>19</v>
      </c>
      <c r="I13" s="10" t="s">
        <v>20</v>
      </c>
      <c r="J13" s="11" t="s">
        <v>19</v>
      </c>
      <c r="K13" s="11" t="s">
        <v>20</v>
      </c>
      <c r="L13" s="10" t="s">
        <v>19</v>
      </c>
      <c r="M13" s="10" t="s">
        <v>20</v>
      </c>
      <c r="N13" s="10" t="s">
        <v>19</v>
      </c>
      <c r="O13" s="10" t="s">
        <v>20</v>
      </c>
      <c r="P13" s="47" t="s">
        <v>19</v>
      </c>
      <c r="Q13" s="19" t="s">
        <v>20</v>
      </c>
      <c r="R13" s="47" t="s">
        <v>19</v>
      </c>
      <c r="S13" s="19" t="s">
        <v>20</v>
      </c>
      <c r="T13" s="43"/>
      <c r="U13" s="44"/>
    </row>
    <row r="14" spans="1:21" ht="23.25" customHeight="1">
      <c r="A14" s="321" t="s">
        <v>418</v>
      </c>
      <c r="B14" s="321">
        <v>3</v>
      </c>
      <c r="C14" s="321">
        <v>0</v>
      </c>
      <c r="D14" s="321">
        <v>4</v>
      </c>
      <c r="E14" s="321">
        <v>0</v>
      </c>
      <c r="F14" s="321">
        <v>4</v>
      </c>
      <c r="G14" s="321">
        <v>0</v>
      </c>
      <c r="H14" s="321">
        <v>0</v>
      </c>
      <c r="I14" s="321">
        <v>0</v>
      </c>
      <c r="J14" s="194">
        <v>11</v>
      </c>
      <c r="K14" s="194">
        <v>0</v>
      </c>
      <c r="L14" s="321">
        <v>0</v>
      </c>
      <c r="M14" s="321">
        <v>0</v>
      </c>
      <c r="N14" s="321">
        <v>8</v>
      </c>
      <c r="O14" s="321">
        <v>0</v>
      </c>
      <c r="P14" s="321">
        <v>2</v>
      </c>
      <c r="Q14" s="321">
        <v>0</v>
      </c>
      <c r="R14" s="321">
        <v>2</v>
      </c>
      <c r="S14" s="321">
        <v>0</v>
      </c>
      <c r="T14" s="322">
        <v>2</v>
      </c>
      <c r="U14" s="323">
        <v>5.5</v>
      </c>
    </row>
    <row r="15" spans="1:21" ht="23.25" customHeight="1">
      <c r="A15" s="321" t="s">
        <v>419</v>
      </c>
      <c r="B15" s="321">
        <v>5</v>
      </c>
      <c r="C15" s="321">
        <v>3</v>
      </c>
      <c r="D15" s="321">
        <v>5</v>
      </c>
      <c r="E15" s="321">
        <v>2</v>
      </c>
      <c r="F15" s="321">
        <v>5</v>
      </c>
      <c r="G15" s="321">
        <v>1</v>
      </c>
      <c r="H15" s="321"/>
      <c r="I15" s="321"/>
      <c r="J15" s="194">
        <v>15</v>
      </c>
      <c r="K15" s="194">
        <v>6</v>
      </c>
      <c r="L15" s="321">
        <v>1</v>
      </c>
      <c r="M15" s="321">
        <v>1</v>
      </c>
      <c r="N15" s="321">
        <v>10</v>
      </c>
      <c r="O15" s="321">
        <v>3</v>
      </c>
      <c r="P15" s="321">
        <v>5</v>
      </c>
      <c r="Q15" s="321">
        <v>0</v>
      </c>
      <c r="R15" s="321">
        <v>5</v>
      </c>
      <c r="S15" s="321">
        <v>0</v>
      </c>
      <c r="T15" s="322">
        <v>2</v>
      </c>
      <c r="U15" s="323">
        <v>10.5</v>
      </c>
    </row>
    <row r="16" spans="1:21" ht="23.25" customHeight="1">
      <c r="A16" s="321" t="s">
        <v>420</v>
      </c>
      <c r="B16" s="321">
        <v>9</v>
      </c>
      <c r="C16" s="321">
        <v>0</v>
      </c>
      <c r="D16" s="321">
        <v>10</v>
      </c>
      <c r="E16" s="321">
        <v>0</v>
      </c>
      <c r="F16" s="321">
        <v>5</v>
      </c>
      <c r="G16" s="321">
        <v>0</v>
      </c>
      <c r="H16" s="321">
        <v>6</v>
      </c>
      <c r="I16" s="321">
        <v>0</v>
      </c>
      <c r="J16" s="194">
        <v>30</v>
      </c>
      <c r="K16" s="194">
        <v>0</v>
      </c>
      <c r="L16" s="321">
        <v>0</v>
      </c>
      <c r="M16" s="321">
        <v>0</v>
      </c>
      <c r="N16" s="321">
        <v>21</v>
      </c>
      <c r="O16" s="321">
        <v>0</v>
      </c>
      <c r="P16" s="321">
        <v>3</v>
      </c>
      <c r="Q16" s="321">
        <v>0</v>
      </c>
      <c r="R16" s="321">
        <v>3</v>
      </c>
      <c r="S16" s="321">
        <v>0</v>
      </c>
      <c r="T16" s="322">
        <v>2</v>
      </c>
      <c r="U16" s="323">
        <v>15</v>
      </c>
    </row>
    <row r="17" spans="1:21" ht="23.25" customHeight="1">
      <c r="A17" s="321" t="s">
        <v>392</v>
      </c>
      <c r="B17" s="321">
        <v>3</v>
      </c>
      <c r="C17" s="321">
        <v>0</v>
      </c>
      <c r="D17" s="321">
        <v>2</v>
      </c>
      <c r="E17" s="321">
        <v>1</v>
      </c>
      <c r="F17" s="321">
        <v>2</v>
      </c>
      <c r="G17" s="321">
        <v>0</v>
      </c>
      <c r="H17" s="321">
        <v>0</v>
      </c>
      <c r="I17" s="321">
        <v>0</v>
      </c>
      <c r="J17" s="194">
        <v>7</v>
      </c>
      <c r="K17" s="194">
        <v>1</v>
      </c>
      <c r="L17" s="321">
        <v>0</v>
      </c>
      <c r="M17" s="321">
        <v>1</v>
      </c>
      <c r="N17" s="321">
        <v>4</v>
      </c>
      <c r="O17" s="321">
        <v>0</v>
      </c>
      <c r="P17" s="321">
        <v>3</v>
      </c>
      <c r="Q17" s="321">
        <v>0</v>
      </c>
      <c r="R17" s="321">
        <v>3</v>
      </c>
      <c r="S17" s="321">
        <v>0</v>
      </c>
      <c r="T17" s="322">
        <v>2</v>
      </c>
      <c r="U17" s="323">
        <v>4</v>
      </c>
    </row>
    <row r="18" spans="1:21" ht="23.25" customHeight="1">
      <c r="A18" s="321" t="s">
        <v>421</v>
      </c>
      <c r="B18" s="321">
        <v>30</v>
      </c>
      <c r="C18" s="321">
        <v>0</v>
      </c>
      <c r="D18" s="321">
        <v>28</v>
      </c>
      <c r="E18" s="321">
        <v>2</v>
      </c>
      <c r="F18" s="321">
        <v>23</v>
      </c>
      <c r="G18" s="321">
        <v>0</v>
      </c>
      <c r="H18" s="321">
        <v>25</v>
      </c>
      <c r="I18" s="321">
        <v>0</v>
      </c>
      <c r="J18" s="194">
        <v>106</v>
      </c>
      <c r="K18" s="194">
        <v>2</v>
      </c>
      <c r="L18" s="321">
        <v>3</v>
      </c>
      <c r="M18" s="321">
        <v>0</v>
      </c>
      <c r="N18" s="321">
        <v>76</v>
      </c>
      <c r="O18" s="321">
        <v>2</v>
      </c>
      <c r="P18" s="321">
        <v>24</v>
      </c>
      <c r="Q18" s="321">
        <v>0</v>
      </c>
      <c r="R18" s="321">
        <v>24</v>
      </c>
      <c r="S18" s="321">
        <v>0</v>
      </c>
      <c r="T18" s="322">
        <v>2</v>
      </c>
      <c r="U18" s="323">
        <v>54</v>
      </c>
    </row>
    <row r="19" spans="1:21" ht="27" customHeight="1">
      <c r="A19" s="321" t="s">
        <v>422</v>
      </c>
      <c r="B19" s="321">
        <v>5</v>
      </c>
      <c r="C19" s="321">
        <v>1</v>
      </c>
      <c r="D19" s="321">
        <v>5</v>
      </c>
      <c r="E19" s="321">
        <v>0</v>
      </c>
      <c r="F19" s="321">
        <v>5</v>
      </c>
      <c r="G19" s="321">
        <v>1</v>
      </c>
      <c r="H19" s="321">
        <v>5</v>
      </c>
      <c r="I19" s="321">
        <v>0</v>
      </c>
      <c r="J19" s="194">
        <v>20</v>
      </c>
      <c r="K19" s="194">
        <v>2</v>
      </c>
      <c r="L19" s="321">
        <v>0</v>
      </c>
      <c r="M19" s="321">
        <v>0</v>
      </c>
      <c r="N19" s="321">
        <v>15</v>
      </c>
      <c r="O19" s="321">
        <v>1</v>
      </c>
      <c r="P19" s="321">
        <v>4</v>
      </c>
      <c r="Q19" s="321">
        <v>0</v>
      </c>
      <c r="R19" s="321">
        <v>5</v>
      </c>
      <c r="S19" s="321">
        <v>0</v>
      </c>
      <c r="T19" s="322">
        <v>2</v>
      </c>
      <c r="U19" s="323">
        <v>11</v>
      </c>
    </row>
    <row r="20" spans="1:21" ht="23.25" customHeight="1">
      <c r="A20" s="321" t="s">
        <v>423</v>
      </c>
      <c r="B20" s="321">
        <v>1</v>
      </c>
      <c r="C20" s="321">
        <v>0</v>
      </c>
      <c r="D20" s="321">
        <v>0</v>
      </c>
      <c r="E20" s="321">
        <v>0</v>
      </c>
      <c r="F20" s="321">
        <v>3</v>
      </c>
      <c r="G20" s="321">
        <v>0</v>
      </c>
      <c r="H20" s="321">
        <v>0</v>
      </c>
      <c r="I20" s="321">
        <v>0</v>
      </c>
      <c r="J20" s="194">
        <v>4</v>
      </c>
      <c r="K20" s="194">
        <v>0</v>
      </c>
      <c r="L20" s="321">
        <v>0</v>
      </c>
      <c r="M20" s="321">
        <v>0</v>
      </c>
      <c r="N20" s="321">
        <v>3</v>
      </c>
      <c r="O20" s="321">
        <v>0</v>
      </c>
      <c r="P20" s="321">
        <v>0</v>
      </c>
      <c r="Q20" s="321">
        <v>0</v>
      </c>
      <c r="R20" s="321">
        <v>0</v>
      </c>
      <c r="S20" s="321">
        <v>0</v>
      </c>
      <c r="T20" s="322">
        <v>2</v>
      </c>
      <c r="U20" s="323">
        <v>2</v>
      </c>
    </row>
    <row r="21" spans="1:21" ht="23.25" customHeight="1">
      <c r="A21" s="321" t="s">
        <v>424</v>
      </c>
      <c r="B21" s="321">
        <v>4</v>
      </c>
      <c r="C21" s="321">
        <v>0</v>
      </c>
      <c r="D21" s="321">
        <v>3</v>
      </c>
      <c r="E21" s="321">
        <v>0</v>
      </c>
      <c r="F21" s="321">
        <v>4</v>
      </c>
      <c r="G21" s="321">
        <v>0</v>
      </c>
      <c r="H21" s="321">
        <v>2</v>
      </c>
      <c r="I21" s="321">
        <v>0</v>
      </c>
      <c r="J21" s="194">
        <v>13</v>
      </c>
      <c r="K21" s="194">
        <v>0</v>
      </c>
      <c r="L21" s="321">
        <v>0</v>
      </c>
      <c r="M21" s="321">
        <v>0</v>
      </c>
      <c r="N21" s="321">
        <v>9</v>
      </c>
      <c r="O21" s="321">
        <v>0</v>
      </c>
      <c r="P21" s="321">
        <v>2</v>
      </c>
      <c r="Q21" s="321">
        <v>0</v>
      </c>
      <c r="R21" s="321">
        <v>2</v>
      </c>
      <c r="S21" s="321">
        <v>0</v>
      </c>
      <c r="T21" s="298">
        <v>2</v>
      </c>
      <c r="U21" s="195">
        <v>6.5</v>
      </c>
    </row>
    <row r="22" spans="1:21" ht="23.25" customHeight="1">
      <c r="A22" s="295"/>
      <c r="B22" s="294"/>
      <c r="C22" s="294"/>
      <c r="D22" s="294"/>
      <c r="E22" s="294"/>
      <c r="F22" s="294"/>
      <c r="G22" s="294"/>
      <c r="H22" s="294"/>
      <c r="I22" s="294"/>
      <c r="J22" s="194"/>
      <c r="K22" s="194"/>
      <c r="L22" s="294"/>
      <c r="M22" s="294"/>
      <c r="N22" s="294"/>
      <c r="O22" s="294"/>
      <c r="P22" s="294"/>
      <c r="Q22" s="294"/>
      <c r="R22" s="294"/>
      <c r="S22" s="294"/>
      <c r="T22" s="298"/>
      <c r="U22" s="195"/>
    </row>
    <row r="23" spans="1:21" ht="23.25" customHeight="1">
      <c r="A23" s="295"/>
      <c r="B23" s="294"/>
      <c r="C23" s="294"/>
      <c r="D23" s="294"/>
      <c r="E23" s="294"/>
      <c r="F23" s="294"/>
      <c r="G23" s="294"/>
      <c r="H23" s="294"/>
      <c r="I23" s="294"/>
      <c r="J23" s="194"/>
      <c r="K23" s="194"/>
      <c r="L23" s="294"/>
      <c r="M23" s="294"/>
      <c r="N23" s="294"/>
      <c r="O23" s="294"/>
      <c r="P23" s="294"/>
      <c r="Q23" s="294"/>
      <c r="R23" s="294"/>
      <c r="S23" s="294"/>
      <c r="T23" s="298"/>
      <c r="U23" s="195"/>
    </row>
    <row r="24" spans="1:21" ht="23.25" customHeight="1">
      <c r="A24" s="295"/>
      <c r="B24" s="294"/>
      <c r="C24" s="294"/>
      <c r="D24" s="294"/>
      <c r="E24" s="294"/>
      <c r="F24" s="294"/>
      <c r="G24" s="294"/>
      <c r="H24" s="294"/>
      <c r="I24" s="294"/>
      <c r="J24" s="194"/>
      <c r="K24" s="194"/>
      <c r="L24" s="294"/>
      <c r="M24" s="294"/>
      <c r="N24" s="294"/>
      <c r="O24" s="294"/>
      <c r="P24" s="294"/>
      <c r="Q24" s="294"/>
      <c r="R24" s="294"/>
      <c r="S24" s="294"/>
      <c r="T24" s="298"/>
      <c r="U24" s="195"/>
    </row>
    <row r="25" spans="1:21" ht="23.25" customHeight="1">
      <c r="A25" s="295"/>
      <c r="B25" s="296"/>
      <c r="C25" s="296"/>
      <c r="D25" s="296"/>
      <c r="E25" s="296"/>
      <c r="F25" s="296"/>
      <c r="G25" s="296"/>
      <c r="H25" s="296"/>
      <c r="I25" s="296"/>
      <c r="J25" s="194"/>
      <c r="K25" s="194"/>
      <c r="L25" s="294"/>
      <c r="M25" s="294"/>
      <c r="N25" s="294"/>
      <c r="O25" s="294"/>
      <c r="P25" s="294"/>
      <c r="Q25" s="294"/>
      <c r="R25" s="294"/>
      <c r="S25" s="294"/>
      <c r="T25" s="298"/>
      <c r="U25" s="195"/>
    </row>
    <row r="26" spans="1:21" ht="23.25" customHeight="1">
      <c r="A26" s="297"/>
      <c r="B26" s="297"/>
      <c r="C26" s="297"/>
      <c r="D26" s="297"/>
      <c r="E26" s="297"/>
      <c r="F26" s="297"/>
      <c r="G26" s="297"/>
      <c r="H26" s="297"/>
      <c r="I26" s="297"/>
      <c r="J26" s="194"/>
      <c r="K26" s="194"/>
      <c r="L26" s="294"/>
      <c r="M26" s="294"/>
      <c r="N26" s="294"/>
      <c r="O26" s="294"/>
      <c r="P26" s="294"/>
      <c r="Q26" s="294"/>
      <c r="R26" s="294"/>
      <c r="S26" s="294"/>
      <c r="T26" s="298"/>
      <c r="U26" s="195"/>
    </row>
    <row r="27" spans="1:21" ht="23.25" customHeight="1">
      <c r="A27" s="295"/>
      <c r="B27" s="296"/>
      <c r="C27" s="296"/>
      <c r="D27" s="296"/>
      <c r="E27" s="296"/>
      <c r="F27" s="296"/>
      <c r="G27" s="296"/>
      <c r="H27" s="296"/>
      <c r="I27" s="296"/>
      <c r="J27" s="194"/>
      <c r="K27" s="194"/>
      <c r="L27" s="294"/>
      <c r="M27" s="294"/>
      <c r="N27" s="294"/>
      <c r="O27" s="294"/>
      <c r="P27" s="294"/>
      <c r="Q27" s="294"/>
      <c r="R27" s="294"/>
      <c r="S27" s="294"/>
      <c r="T27" s="298"/>
      <c r="U27" s="195"/>
    </row>
    <row r="28" spans="1:21" ht="21" customHeight="1">
      <c r="A28" s="52" t="s">
        <v>21</v>
      </c>
      <c r="B28" s="410">
        <v>60</v>
      </c>
      <c r="C28" s="410">
        <v>4</v>
      </c>
      <c r="D28" s="410">
        <v>57</v>
      </c>
      <c r="E28" s="410">
        <v>5</v>
      </c>
      <c r="F28" s="410">
        <v>51</v>
      </c>
      <c r="G28" s="410">
        <v>2</v>
      </c>
      <c r="H28" s="410">
        <v>38</v>
      </c>
      <c r="I28" s="410">
        <v>0</v>
      </c>
      <c r="J28" s="410">
        <v>206</v>
      </c>
      <c r="K28" s="410">
        <v>11</v>
      </c>
      <c r="L28" s="410">
        <v>4</v>
      </c>
      <c r="M28" s="410">
        <v>2</v>
      </c>
      <c r="N28" s="410">
        <v>146</v>
      </c>
      <c r="O28" s="410">
        <v>6</v>
      </c>
      <c r="P28" s="410">
        <v>43</v>
      </c>
      <c r="Q28" s="410">
        <v>0</v>
      </c>
      <c r="R28" s="410">
        <v>44</v>
      </c>
      <c r="S28" s="410">
        <v>0</v>
      </c>
      <c r="T28" s="410">
        <v>16</v>
      </c>
      <c r="U28" s="21"/>
    </row>
  </sheetData>
  <sheetProtection/>
  <mergeCells count="1">
    <mergeCell ref="S7:T7"/>
  </mergeCells>
  <printOptions horizontalCentered="1" verticalCentered="1"/>
  <pageMargins left="0.46" right="0.54" top="0.45" bottom="3.98" header="0.21" footer="0.46"/>
  <pageSetup firstPageNumber="1" useFirstPageNumber="1" fitToHeight="14" horizontalDpi="600" verticalDpi="600" orientation="portrait" scale="66" r:id="rId2"/>
  <headerFooter alignWithMargins="0">
    <oddFooter>&amp;C&amp;12 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T86"/>
  <sheetViews>
    <sheetView showGridLines="0" view="pageLayout" zoomScale="80" zoomScaleNormal="64" zoomScaleSheetLayoutView="85" zoomScalePageLayoutView="80" workbookViewId="0" topLeftCell="A64">
      <selection activeCell="D30" sqref="D30"/>
    </sheetView>
  </sheetViews>
  <sheetFormatPr defaultColWidth="11.421875" defaultRowHeight="12.75"/>
  <cols>
    <col min="1" max="1" width="9.8515625" style="69" customWidth="1"/>
    <col min="2" max="2" width="13.57421875" style="69" customWidth="1"/>
    <col min="3" max="3" width="48.28125" style="69" customWidth="1"/>
    <col min="4" max="4" width="18.421875" style="69" customWidth="1"/>
    <col min="5" max="5" width="14.421875" style="69" customWidth="1"/>
    <col min="6" max="6" width="12.00390625" style="69" customWidth="1"/>
    <col min="7" max="7" width="11.57421875" style="69" customWidth="1"/>
    <col min="8" max="8" width="13.140625" style="69" customWidth="1"/>
    <col min="9" max="16384" width="11.421875" style="69" customWidth="1"/>
  </cols>
  <sheetData>
    <row r="2" spans="1:8" ht="23.25" customHeight="1">
      <c r="A2" s="173" t="s">
        <v>22</v>
      </c>
      <c r="B2" s="173"/>
      <c r="C2" s="174"/>
      <c r="D2" s="174"/>
      <c r="E2" s="174"/>
      <c r="F2" s="174"/>
      <c r="G2" s="174"/>
      <c r="H2" s="174"/>
    </row>
    <row r="3" spans="1:6" ht="25.5" customHeight="1">
      <c r="A3" s="173"/>
      <c r="B3" s="173"/>
      <c r="C3" s="175"/>
      <c r="D3" s="175"/>
      <c r="E3" s="175"/>
      <c r="F3" s="174"/>
    </row>
    <row r="4" spans="1:8" ht="21.75" customHeight="1">
      <c r="A4" s="176" t="s">
        <v>114</v>
      </c>
      <c r="B4" s="176"/>
      <c r="C4" s="175"/>
      <c r="D4" s="175"/>
      <c r="E4" s="175"/>
      <c r="F4" s="174"/>
      <c r="G4" s="174"/>
      <c r="H4" s="174"/>
    </row>
    <row r="5" spans="1:8" ht="24" customHeight="1">
      <c r="A5" s="176" t="s">
        <v>115</v>
      </c>
      <c r="B5" s="176"/>
      <c r="C5" s="175"/>
      <c r="D5" s="175"/>
      <c r="E5" s="175"/>
      <c r="F5" s="174"/>
      <c r="G5" s="538"/>
      <c r="H5" s="539"/>
    </row>
    <row r="6" spans="1:8" s="345" customFormat="1" ht="38.25" customHeight="1">
      <c r="A6" s="428" t="s">
        <v>364</v>
      </c>
      <c r="B6" s="367"/>
      <c r="C6" s="368"/>
      <c r="D6" s="369"/>
      <c r="E6" s="342"/>
      <c r="F6" s="370" t="s">
        <v>847</v>
      </c>
      <c r="G6" s="368"/>
      <c r="H6" s="371"/>
    </row>
    <row r="7" spans="1:17" s="345" customFormat="1" ht="12" customHeight="1">
      <c r="A7" s="372"/>
      <c r="B7" s="372"/>
      <c r="C7" s="372"/>
      <c r="D7" s="372"/>
      <c r="E7" s="372"/>
      <c r="F7" s="372"/>
      <c r="G7" s="372"/>
      <c r="H7" s="373"/>
      <c r="Q7" s="345" t="s">
        <v>365</v>
      </c>
    </row>
    <row r="8" spans="1:8" s="345" customFormat="1" ht="27" customHeight="1">
      <c r="A8" s="366" t="s">
        <v>417</v>
      </c>
      <c r="B8" s="343"/>
      <c r="C8" s="368"/>
      <c r="D8" s="369"/>
      <c r="E8" s="368"/>
      <c r="F8" s="368"/>
      <c r="G8" s="540" t="s">
        <v>395</v>
      </c>
      <c r="H8" s="541"/>
    </row>
    <row r="9" spans="1:8" ht="12" customHeight="1">
      <c r="A9" s="339"/>
      <c r="B9" s="177"/>
      <c r="C9" s="178"/>
      <c r="D9" s="178"/>
      <c r="E9" s="178"/>
      <c r="F9" s="178"/>
      <c r="G9" s="178"/>
      <c r="H9" s="179"/>
    </row>
    <row r="10" spans="1:8" ht="66.75" customHeight="1">
      <c r="A10" s="131" t="s">
        <v>74</v>
      </c>
      <c r="B10" s="131" t="s">
        <v>116</v>
      </c>
      <c r="C10" s="131" t="s">
        <v>117</v>
      </c>
      <c r="D10" s="131" t="s">
        <v>118</v>
      </c>
      <c r="E10" s="131" t="s">
        <v>119</v>
      </c>
      <c r="F10" s="131" t="s">
        <v>120</v>
      </c>
      <c r="G10" s="131" t="s">
        <v>121</v>
      </c>
      <c r="H10" s="131" t="s">
        <v>122</v>
      </c>
    </row>
    <row r="11" spans="1:8" ht="35.25" customHeight="1">
      <c r="A11" s="332">
        <v>1</v>
      </c>
      <c r="B11" s="333" t="s">
        <v>358</v>
      </c>
      <c r="C11" s="435" t="s">
        <v>785</v>
      </c>
      <c r="D11" s="436" t="s">
        <v>387</v>
      </c>
      <c r="E11" s="453">
        <v>12</v>
      </c>
      <c r="F11" s="453">
        <v>10</v>
      </c>
      <c r="G11" s="426">
        <v>2</v>
      </c>
      <c r="H11" s="454">
        <v>4</v>
      </c>
    </row>
    <row r="12" spans="1:8" ht="35.25" customHeight="1">
      <c r="A12" s="332">
        <v>2</v>
      </c>
      <c r="B12" s="333" t="s">
        <v>358</v>
      </c>
      <c r="C12" s="435" t="s">
        <v>786</v>
      </c>
      <c r="D12" s="436" t="s">
        <v>387</v>
      </c>
      <c r="E12" s="453">
        <v>9</v>
      </c>
      <c r="F12" s="453">
        <v>7</v>
      </c>
      <c r="G12" s="426">
        <v>2</v>
      </c>
      <c r="H12" s="454">
        <v>4</v>
      </c>
    </row>
    <row r="13" spans="1:8" ht="35.25" customHeight="1">
      <c r="A13" s="332">
        <v>3</v>
      </c>
      <c r="B13" s="333" t="s">
        <v>358</v>
      </c>
      <c r="C13" s="455" t="s">
        <v>787</v>
      </c>
      <c r="D13" s="436" t="s">
        <v>387</v>
      </c>
      <c r="E13" s="453">
        <v>228</v>
      </c>
      <c r="F13" s="453">
        <v>228</v>
      </c>
      <c r="G13" s="426">
        <v>3</v>
      </c>
      <c r="H13" s="454">
        <v>3</v>
      </c>
    </row>
    <row r="14" spans="1:8" ht="35.25" customHeight="1">
      <c r="A14" s="332">
        <v>4</v>
      </c>
      <c r="B14" s="333" t="s">
        <v>358</v>
      </c>
      <c r="C14" s="435" t="s">
        <v>788</v>
      </c>
      <c r="D14" s="436" t="s">
        <v>387</v>
      </c>
      <c r="E14" s="453">
        <v>1165</v>
      </c>
      <c r="F14" s="453">
        <v>906</v>
      </c>
      <c r="G14" s="426">
        <v>5</v>
      </c>
      <c r="H14" s="454">
        <v>10</v>
      </c>
    </row>
    <row r="15" spans="1:8" ht="35.25" customHeight="1">
      <c r="A15" s="332">
        <v>5</v>
      </c>
      <c r="B15" s="333" t="s">
        <v>358</v>
      </c>
      <c r="C15" s="455" t="s">
        <v>789</v>
      </c>
      <c r="D15" s="436" t="s">
        <v>387</v>
      </c>
      <c r="E15" s="453">
        <v>23</v>
      </c>
      <c r="F15" s="453">
        <v>8</v>
      </c>
      <c r="G15" s="426">
        <v>1</v>
      </c>
      <c r="H15" s="454">
        <v>2</v>
      </c>
    </row>
    <row r="16" spans="1:8" ht="35.25" customHeight="1">
      <c r="A16" s="332">
        <v>6</v>
      </c>
      <c r="B16" s="333" t="s">
        <v>358</v>
      </c>
      <c r="C16" s="435" t="s">
        <v>790</v>
      </c>
      <c r="D16" s="436" t="s">
        <v>387</v>
      </c>
      <c r="E16" s="453">
        <v>9</v>
      </c>
      <c r="F16" s="453">
        <v>4</v>
      </c>
      <c r="G16" s="426">
        <v>1</v>
      </c>
      <c r="H16" s="454">
        <v>6</v>
      </c>
    </row>
    <row r="17" spans="1:8" ht="35.25" customHeight="1">
      <c r="A17" s="332">
        <v>7</v>
      </c>
      <c r="B17" s="333" t="s">
        <v>358</v>
      </c>
      <c r="C17" s="435" t="s">
        <v>791</v>
      </c>
      <c r="D17" s="436" t="s">
        <v>387</v>
      </c>
      <c r="E17" s="453">
        <v>3</v>
      </c>
      <c r="F17" s="453">
        <v>3</v>
      </c>
      <c r="G17" s="426">
        <v>1</v>
      </c>
      <c r="H17" s="454">
        <v>5</v>
      </c>
    </row>
    <row r="18" spans="1:8" ht="35.25" customHeight="1">
      <c r="A18" s="332">
        <v>8</v>
      </c>
      <c r="B18" s="333" t="s">
        <v>358</v>
      </c>
      <c r="C18" s="435" t="s">
        <v>792</v>
      </c>
      <c r="D18" s="436" t="s">
        <v>387</v>
      </c>
      <c r="E18" s="453">
        <v>8</v>
      </c>
      <c r="F18" s="453">
        <v>7</v>
      </c>
      <c r="G18" s="426">
        <v>1</v>
      </c>
      <c r="H18" s="454">
        <v>6</v>
      </c>
    </row>
    <row r="19" spans="1:8" ht="35.25" customHeight="1">
      <c r="A19" s="332">
        <v>9</v>
      </c>
      <c r="B19" s="333" t="s">
        <v>793</v>
      </c>
      <c r="C19" s="435" t="s">
        <v>794</v>
      </c>
      <c r="D19" s="436" t="s">
        <v>387</v>
      </c>
      <c r="E19" s="453">
        <v>25</v>
      </c>
      <c r="F19" s="453">
        <v>15</v>
      </c>
      <c r="G19" s="426">
        <v>1</v>
      </c>
      <c r="H19" s="454">
        <v>3</v>
      </c>
    </row>
    <row r="20" spans="1:8" ht="35.25" customHeight="1">
      <c r="A20" s="332">
        <v>10</v>
      </c>
      <c r="B20" s="333" t="s">
        <v>358</v>
      </c>
      <c r="C20" s="435" t="s">
        <v>795</v>
      </c>
      <c r="D20" s="436" t="s">
        <v>387</v>
      </c>
      <c r="E20" s="453">
        <v>8</v>
      </c>
      <c r="F20" s="453">
        <v>6</v>
      </c>
      <c r="G20" s="426">
        <v>2</v>
      </c>
      <c r="H20" s="454">
        <v>1.5</v>
      </c>
    </row>
    <row r="21" spans="1:8" ht="35.25" customHeight="1">
      <c r="A21" s="332">
        <v>11</v>
      </c>
      <c r="B21" s="333" t="s">
        <v>358</v>
      </c>
      <c r="C21" s="435" t="s">
        <v>796</v>
      </c>
      <c r="D21" s="436" t="s">
        <v>387</v>
      </c>
      <c r="E21" s="453">
        <v>10</v>
      </c>
      <c r="F21" s="453">
        <v>9</v>
      </c>
      <c r="G21" s="426">
        <v>2</v>
      </c>
      <c r="H21" s="454">
        <v>1.5</v>
      </c>
    </row>
    <row r="22" spans="1:8" ht="35.25" customHeight="1">
      <c r="A22" s="332">
        <v>12</v>
      </c>
      <c r="B22" s="333" t="s">
        <v>358</v>
      </c>
      <c r="C22" s="435" t="s">
        <v>797</v>
      </c>
      <c r="D22" s="436" t="s">
        <v>387</v>
      </c>
      <c r="E22" s="453">
        <v>10</v>
      </c>
      <c r="F22" s="453">
        <v>7</v>
      </c>
      <c r="G22" s="437">
        <v>2</v>
      </c>
      <c r="H22" s="454">
        <v>1.5</v>
      </c>
    </row>
    <row r="23" spans="1:8" ht="35.25" customHeight="1">
      <c r="A23" s="332">
        <v>13</v>
      </c>
      <c r="B23" s="333" t="s">
        <v>358</v>
      </c>
      <c r="C23" s="435" t="s">
        <v>798</v>
      </c>
      <c r="D23" s="436" t="s">
        <v>387</v>
      </c>
      <c r="E23" s="453">
        <v>17</v>
      </c>
      <c r="F23" s="453">
        <v>11</v>
      </c>
      <c r="G23" s="426">
        <v>2</v>
      </c>
      <c r="H23" s="454">
        <v>1.5</v>
      </c>
    </row>
    <row r="24" spans="1:8" ht="35.25" customHeight="1">
      <c r="A24" s="332">
        <v>14</v>
      </c>
      <c r="B24" s="333" t="s">
        <v>358</v>
      </c>
      <c r="C24" s="435" t="s">
        <v>799</v>
      </c>
      <c r="D24" s="436" t="s">
        <v>387</v>
      </c>
      <c r="E24" s="453">
        <v>17</v>
      </c>
      <c r="F24" s="453">
        <v>15</v>
      </c>
      <c r="G24" s="426">
        <v>2</v>
      </c>
      <c r="H24" s="454">
        <v>1.5</v>
      </c>
    </row>
    <row r="25" spans="1:8" ht="35.25" customHeight="1">
      <c r="A25" s="332">
        <v>15</v>
      </c>
      <c r="B25" s="333" t="s">
        <v>358</v>
      </c>
      <c r="C25" s="455" t="s">
        <v>800</v>
      </c>
      <c r="D25" s="436" t="s">
        <v>387</v>
      </c>
      <c r="E25" s="453">
        <v>20</v>
      </c>
      <c r="F25" s="453">
        <v>13</v>
      </c>
      <c r="G25" s="426">
        <v>2</v>
      </c>
      <c r="H25" s="454">
        <v>1.5</v>
      </c>
    </row>
    <row r="26" spans="1:8" ht="35.25" customHeight="1">
      <c r="A26" s="332">
        <v>16</v>
      </c>
      <c r="B26" s="333" t="s">
        <v>358</v>
      </c>
      <c r="C26" s="435" t="s">
        <v>801</v>
      </c>
      <c r="D26" s="436" t="s">
        <v>387</v>
      </c>
      <c r="E26" s="453">
        <v>16</v>
      </c>
      <c r="F26" s="453">
        <v>11</v>
      </c>
      <c r="G26" s="426">
        <v>2</v>
      </c>
      <c r="H26" s="454">
        <v>1.5</v>
      </c>
    </row>
    <row r="27" spans="1:8" ht="35.25" customHeight="1">
      <c r="A27" s="332">
        <v>17</v>
      </c>
      <c r="B27" s="333" t="s">
        <v>358</v>
      </c>
      <c r="C27" s="435" t="s">
        <v>802</v>
      </c>
      <c r="D27" s="436" t="s">
        <v>387</v>
      </c>
      <c r="E27" s="453">
        <v>22</v>
      </c>
      <c r="F27" s="453">
        <v>20</v>
      </c>
      <c r="G27" s="426">
        <v>2</v>
      </c>
      <c r="H27" s="454">
        <v>1.5</v>
      </c>
    </row>
    <row r="28" spans="1:8" ht="35.25" customHeight="1">
      <c r="A28" s="332">
        <v>18</v>
      </c>
      <c r="B28" s="333" t="s">
        <v>358</v>
      </c>
      <c r="C28" s="435" t="s">
        <v>803</v>
      </c>
      <c r="D28" s="436" t="s">
        <v>387</v>
      </c>
      <c r="E28" s="453">
        <v>18</v>
      </c>
      <c r="F28" s="453">
        <v>14</v>
      </c>
      <c r="G28" s="426">
        <v>2</v>
      </c>
      <c r="H28" s="454">
        <v>1.5</v>
      </c>
    </row>
    <row r="29" spans="1:8" ht="35.25" customHeight="1">
      <c r="A29" s="332">
        <v>19</v>
      </c>
      <c r="B29" s="333" t="s">
        <v>358</v>
      </c>
      <c r="C29" s="455" t="s">
        <v>804</v>
      </c>
      <c r="D29" s="436" t="s">
        <v>387</v>
      </c>
      <c r="E29" s="453">
        <v>21</v>
      </c>
      <c r="F29" s="453">
        <v>17</v>
      </c>
      <c r="G29" s="426">
        <v>2</v>
      </c>
      <c r="H29" s="454">
        <v>1.5</v>
      </c>
    </row>
    <row r="30" spans="1:8" ht="35.25" customHeight="1">
      <c r="A30" s="332">
        <v>20</v>
      </c>
      <c r="B30" s="333" t="s">
        <v>358</v>
      </c>
      <c r="C30" s="313" t="s">
        <v>805</v>
      </c>
      <c r="D30" s="436" t="s">
        <v>387</v>
      </c>
      <c r="E30" s="453">
        <v>17</v>
      </c>
      <c r="F30" s="453">
        <v>15</v>
      </c>
      <c r="G30" s="312">
        <v>2</v>
      </c>
      <c r="H30" s="454">
        <v>1.5</v>
      </c>
    </row>
    <row r="31" spans="1:8" ht="35.25" customHeight="1">
      <c r="A31" s="332">
        <v>21</v>
      </c>
      <c r="B31" s="333" t="s">
        <v>358</v>
      </c>
      <c r="C31" s="313" t="s">
        <v>806</v>
      </c>
      <c r="D31" s="436" t="s">
        <v>387</v>
      </c>
      <c r="E31" s="453">
        <v>23</v>
      </c>
      <c r="F31" s="453">
        <v>17</v>
      </c>
      <c r="G31" s="312">
        <v>2</v>
      </c>
      <c r="H31" s="454">
        <v>1.5</v>
      </c>
    </row>
    <row r="32" spans="1:8" ht="35.25" customHeight="1">
      <c r="A32" s="332">
        <v>22</v>
      </c>
      <c r="B32" s="333" t="s">
        <v>358</v>
      </c>
      <c r="C32" s="313" t="s">
        <v>807</v>
      </c>
      <c r="D32" s="436" t="s">
        <v>387</v>
      </c>
      <c r="E32" s="453">
        <v>6</v>
      </c>
      <c r="F32" s="453">
        <v>6</v>
      </c>
      <c r="G32" s="312">
        <v>1</v>
      </c>
      <c r="H32" s="454">
        <v>5</v>
      </c>
    </row>
    <row r="33" spans="1:8" ht="35.25" customHeight="1">
      <c r="A33" s="332">
        <v>23</v>
      </c>
      <c r="B33" s="333" t="s">
        <v>358</v>
      </c>
      <c r="C33" s="313" t="s">
        <v>393</v>
      </c>
      <c r="D33" s="436" t="s">
        <v>387</v>
      </c>
      <c r="E33" s="453">
        <v>52</v>
      </c>
      <c r="F33" s="453">
        <v>51</v>
      </c>
      <c r="G33" s="312">
        <v>1</v>
      </c>
      <c r="H33" s="454">
        <v>2</v>
      </c>
    </row>
    <row r="34" spans="1:8" ht="35.25" customHeight="1">
      <c r="A34" s="332">
        <v>24</v>
      </c>
      <c r="B34" s="333" t="s">
        <v>358</v>
      </c>
      <c r="C34" s="313" t="s">
        <v>808</v>
      </c>
      <c r="D34" s="436" t="s">
        <v>387</v>
      </c>
      <c r="E34" s="453">
        <v>14</v>
      </c>
      <c r="F34" s="453">
        <v>14</v>
      </c>
      <c r="G34" s="312">
        <v>1</v>
      </c>
      <c r="H34" s="454">
        <v>5</v>
      </c>
    </row>
    <row r="35" spans="1:8" ht="35.25" customHeight="1">
      <c r="A35" s="332">
        <v>25</v>
      </c>
      <c r="B35" s="333" t="s">
        <v>358</v>
      </c>
      <c r="C35" s="313" t="s">
        <v>809</v>
      </c>
      <c r="D35" s="436" t="s">
        <v>387</v>
      </c>
      <c r="E35" s="453">
        <v>25</v>
      </c>
      <c r="F35" s="453">
        <v>25</v>
      </c>
      <c r="G35" s="312">
        <v>1</v>
      </c>
      <c r="H35" s="454">
        <v>6</v>
      </c>
    </row>
    <row r="36" spans="1:8" ht="35.25" customHeight="1">
      <c r="A36" s="332">
        <v>26</v>
      </c>
      <c r="B36" s="333" t="s">
        <v>358</v>
      </c>
      <c r="C36" s="313" t="s">
        <v>810</v>
      </c>
      <c r="D36" s="436" t="s">
        <v>387</v>
      </c>
      <c r="E36" s="453">
        <v>3</v>
      </c>
      <c r="F36" s="453">
        <v>2</v>
      </c>
      <c r="G36" s="312">
        <v>1</v>
      </c>
      <c r="H36" s="454">
        <v>5</v>
      </c>
    </row>
    <row r="37" spans="1:8" ht="35.25" customHeight="1">
      <c r="A37" s="332">
        <v>27</v>
      </c>
      <c r="B37" s="333" t="s">
        <v>358</v>
      </c>
      <c r="C37" s="313" t="s">
        <v>811</v>
      </c>
      <c r="D37" s="436" t="s">
        <v>387</v>
      </c>
      <c r="E37" s="453">
        <v>2</v>
      </c>
      <c r="F37" s="453">
        <v>2</v>
      </c>
      <c r="G37" s="312">
        <v>1</v>
      </c>
      <c r="H37" s="454">
        <v>5</v>
      </c>
    </row>
    <row r="38" spans="1:8" ht="35.25" customHeight="1">
      <c r="A38" s="332">
        <v>28</v>
      </c>
      <c r="B38" s="333" t="s">
        <v>793</v>
      </c>
      <c r="C38" s="313" t="s">
        <v>812</v>
      </c>
      <c r="D38" s="436" t="s">
        <v>387</v>
      </c>
      <c r="E38" s="453">
        <v>18</v>
      </c>
      <c r="F38" s="453">
        <v>13</v>
      </c>
      <c r="G38" s="312">
        <v>1</v>
      </c>
      <c r="H38" s="454">
        <v>3</v>
      </c>
    </row>
    <row r="39" spans="1:8" ht="35.25" customHeight="1">
      <c r="A39" s="332">
        <v>29</v>
      </c>
      <c r="B39" s="333" t="s">
        <v>358</v>
      </c>
      <c r="C39" s="313" t="s">
        <v>813</v>
      </c>
      <c r="D39" s="436" t="s">
        <v>387</v>
      </c>
      <c r="E39" s="453">
        <v>3</v>
      </c>
      <c r="F39" s="453">
        <v>3</v>
      </c>
      <c r="G39" s="312">
        <v>1</v>
      </c>
      <c r="H39" s="454">
        <v>5</v>
      </c>
    </row>
    <row r="40" spans="1:8" ht="35.25" customHeight="1">
      <c r="A40" s="332">
        <v>30</v>
      </c>
      <c r="B40" s="333" t="s">
        <v>793</v>
      </c>
      <c r="C40" s="313" t="s">
        <v>814</v>
      </c>
      <c r="D40" s="436" t="s">
        <v>387</v>
      </c>
      <c r="E40" s="453">
        <v>20</v>
      </c>
      <c r="F40" s="453">
        <v>16</v>
      </c>
      <c r="G40" s="312">
        <v>1</v>
      </c>
      <c r="H40" s="454">
        <v>3</v>
      </c>
    </row>
    <row r="41" spans="1:8" ht="35.25" customHeight="1">
      <c r="A41" s="332">
        <v>31</v>
      </c>
      <c r="B41" s="312" t="s">
        <v>793</v>
      </c>
      <c r="C41" s="313" t="s">
        <v>815</v>
      </c>
      <c r="D41" s="314" t="s">
        <v>387</v>
      </c>
      <c r="E41" s="315">
        <v>22</v>
      </c>
      <c r="F41" s="316">
        <v>11</v>
      </c>
      <c r="G41" s="312">
        <v>1</v>
      </c>
      <c r="H41" s="312">
        <v>3</v>
      </c>
    </row>
    <row r="42" spans="1:8" ht="35.25" customHeight="1">
      <c r="A42" s="332">
        <v>32</v>
      </c>
      <c r="B42" s="500" t="s">
        <v>816</v>
      </c>
      <c r="C42" s="500" t="s">
        <v>817</v>
      </c>
      <c r="D42" s="498" t="s">
        <v>387</v>
      </c>
      <c r="E42" s="499">
        <v>1</v>
      </c>
      <c r="F42" s="499">
        <v>1</v>
      </c>
      <c r="G42" s="499">
        <v>2</v>
      </c>
      <c r="H42" s="499">
        <v>10</v>
      </c>
    </row>
    <row r="43" spans="1:8" ht="35.25" customHeight="1">
      <c r="A43" s="332">
        <v>33</v>
      </c>
      <c r="B43" s="500" t="s">
        <v>358</v>
      </c>
      <c r="C43" s="500" t="s">
        <v>818</v>
      </c>
      <c r="D43" s="498" t="s">
        <v>387</v>
      </c>
      <c r="E43" s="499">
        <v>1</v>
      </c>
      <c r="F43" s="499">
        <v>1</v>
      </c>
      <c r="G43" s="499">
        <v>2</v>
      </c>
      <c r="H43" s="499">
        <v>10</v>
      </c>
    </row>
    <row r="44" spans="1:8" ht="35.25" customHeight="1">
      <c r="A44" s="332">
        <v>34</v>
      </c>
      <c r="B44" s="500" t="s">
        <v>358</v>
      </c>
      <c r="C44" s="500" t="s">
        <v>819</v>
      </c>
      <c r="D44" s="498" t="s">
        <v>387</v>
      </c>
      <c r="E44" s="499">
        <v>1</v>
      </c>
      <c r="F44" s="499">
        <v>1</v>
      </c>
      <c r="G44" s="499">
        <v>1</v>
      </c>
      <c r="H44" s="499">
        <v>10</v>
      </c>
    </row>
    <row r="45" spans="1:8" ht="35.25" customHeight="1">
      <c r="A45" s="332">
        <v>35</v>
      </c>
      <c r="B45" s="500" t="s">
        <v>358</v>
      </c>
      <c r="C45" s="500" t="s">
        <v>820</v>
      </c>
      <c r="D45" s="498" t="s">
        <v>387</v>
      </c>
      <c r="E45" s="499">
        <v>3</v>
      </c>
      <c r="F45" s="499">
        <v>3</v>
      </c>
      <c r="G45" s="499">
        <v>1</v>
      </c>
      <c r="H45" s="499">
        <v>20</v>
      </c>
    </row>
    <row r="46" spans="1:8" ht="35.25" customHeight="1">
      <c r="A46" s="332">
        <v>36</v>
      </c>
      <c r="B46" s="500" t="s">
        <v>358</v>
      </c>
      <c r="C46" s="500" t="s">
        <v>821</v>
      </c>
      <c r="D46" s="498" t="s">
        <v>387</v>
      </c>
      <c r="E46" s="499">
        <v>17</v>
      </c>
      <c r="F46" s="499">
        <v>15</v>
      </c>
      <c r="G46" s="499">
        <v>1</v>
      </c>
      <c r="H46" s="499">
        <v>25</v>
      </c>
    </row>
    <row r="47" spans="1:8" ht="35.25" customHeight="1">
      <c r="A47" s="332">
        <v>37</v>
      </c>
      <c r="B47" s="500" t="s">
        <v>358</v>
      </c>
      <c r="C47" s="500" t="s">
        <v>822</v>
      </c>
      <c r="D47" s="498" t="s">
        <v>387</v>
      </c>
      <c r="E47" s="499">
        <v>3</v>
      </c>
      <c r="F47" s="499">
        <v>3</v>
      </c>
      <c r="G47" s="499">
        <v>2</v>
      </c>
      <c r="H47" s="499">
        <v>10</v>
      </c>
    </row>
    <row r="48" spans="1:8" ht="35.25" customHeight="1">
      <c r="A48" s="332">
        <v>38</v>
      </c>
      <c r="B48" s="500" t="s">
        <v>358</v>
      </c>
      <c r="C48" s="500" t="s">
        <v>823</v>
      </c>
      <c r="D48" s="498" t="s">
        <v>387</v>
      </c>
      <c r="E48" s="499">
        <v>44</v>
      </c>
      <c r="F48" s="499">
        <v>44</v>
      </c>
      <c r="G48" s="499">
        <v>2</v>
      </c>
      <c r="H48" s="499">
        <v>10</v>
      </c>
    </row>
    <row r="49" spans="1:8" ht="35.25" customHeight="1">
      <c r="A49" s="332">
        <v>39</v>
      </c>
      <c r="B49" s="500" t="s">
        <v>358</v>
      </c>
      <c r="C49" s="500" t="s">
        <v>807</v>
      </c>
      <c r="D49" s="498" t="s">
        <v>387</v>
      </c>
      <c r="E49" s="499">
        <v>25</v>
      </c>
      <c r="F49" s="499">
        <v>25</v>
      </c>
      <c r="G49" s="499">
        <v>1</v>
      </c>
      <c r="H49" s="501">
        <v>5</v>
      </c>
    </row>
    <row r="50" spans="1:8" ht="35.25" customHeight="1">
      <c r="A50" s="332">
        <v>40</v>
      </c>
      <c r="B50" s="500" t="s">
        <v>816</v>
      </c>
      <c r="C50" s="500" t="s">
        <v>824</v>
      </c>
      <c r="D50" s="498" t="s">
        <v>387</v>
      </c>
      <c r="E50" s="499">
        <v>30</v>
      </c>
      <c r="F50" s="499">
        <v>30</v>
      </c>
      <c r="G50" s="499">
        <v>1</v>
      </c>
      <c r="H50" s="501">
        <v>10</v>
      </c>
    </row>
    <row r="51" spans="1:8" ht="35.25" customHeight="1">
      <c r="A51" s="332">
        <v>41</v>
      </c>
      <c r="B51" s="500" t="s">
        <v>816</v>
      </c>
      <c r="C51" s="500" t="s">
        <v>825</v>
      </c>
      <c r="D51" s="498" t="s">
        <v>387</v>
      </c>
      <c r="E51" s="499">
        <v>11</v>
      </c>
      <c r="F51" s="499">
        <v>11</v>
      </c>
      <c r="G51" s="499">
        <v>1</v>
      </c>
      <c r="H51" s="501">
        <v>10</v>
      </c>
    </row>
    <row r="52" spans="1:8" ht="35.25" customHeight="1">
      <c r="A52" s="332">
        <v>42</v>
      </c>
      <c r="B52" s="500" t="s">
        <v>358</v>
      </c>
      <c r="C52" s="500" t="s">
        <v>826</v>
      </c>
      <c r="D52" s="498" t="s">
        <v>387</v>
      </c>
      <c r="E52" s="499">
        <v>7</v>
      </c>
      <c r="F52" s="499">
        <v>7</v>
      </c>
      <c r="G52" s="499">
        <v>1</v>
      </c>
      <c r="H52" s="501">
        <v>10</v>
      </c>
    </row>
    <row r="53" spans="1:8" ht="35.25" customHeight="1">
      <c r="A53" s="332">
        <v>43</v>
      </c>
      <c r="B53" s="500" t="s">
        <v>358</v>
      </c>
      <c r="C53" s="500" t="s">
        <v>827</v>
      </c>
      <c r="D53" s="498" t="s">
        <v>387</v>
      </c>
      <c r="E53" s="499">
        <v>20</v>
      </c>
      <c r="F53" s="499">
        <v>14</v>
      </c>
      <c r="G53" s="499">
        <v>2</v>
      </c>
      <c r="H53" s="501">
        <v>15</v>
      </c>
    </row>
    <row r="54" spans="1:8" ht="35.25" customHeight="1">
      <c r="A54" s="332">
        <v>44</v>
      </c>
      <c r="B54" s="500" t="s">
        <v>358</v>
      </c>
      <c r="C54" s="500" t="s">
        <v>758</v>
      </c>
      <c r="D54" s="498" t="s">
        <v>387</v>
      </c>
      <c r="E54" s="499">
        <v>1</v>
      </c>
      <c r="F54" s="499">
        <v>1</v>
      </c>
      <c r="G54" s="499">
        <v>1</v>
      </c>
      <c r="H54" s="501">
        <v>10</v>
      </c>
    </row>
    <row r="55" spans="1:8" ht="35.25" customHeight="1">
      <c r="A55" s="332">
        <v>45</v>
      </c>
      <c r="B55" s="500" t="s">
        <v>358</v>
      </c>
      <c r="C55" s="500" t="s">
        <v>828</v>
      </c>
      <c r="D55" s="498" t="s">
        <v>387</v>
      </c>
      <c r="E55" s="499">
        <v>109</v>
      </c>
      <c r="F55" s="499">
        <v>111</v>
      </c>
      <c r="G55" s="499">
        <v>1</v>
      </c>
      <c r="H55" s="501">
        <v>2</v>
      </c>
    </row>
    <row r="56" spans="1:8" ht="35.25" customHeight="1">
      <c r="A56" s="332">
        <v>46</v>
      </c>
      <c r="B56" s="500" t="s">
        <v>358</v>
      </c>
      <c r="C56" s="500" t="s">
        <v>393</v>
      </c>
      <c r="D56" s="498" t="s">
        <v>387</v>
      </c>
      <c r="E56" s="499">
        <v>22</v>
      </c>
      <c r="F56" s="499">
        <v>22</v>
      </c>
      <c r="G56" s="499">
        <v>1</v>
      </c>
      <c r="H56" s="501">
        <v>2</v>
      </c>
    </row>
    <row r="57" spans="1:8" ht="35.25" customHeight="1">
      <c r="A57" s="332">
        <v>47</v>
      </c>
      <c r="B57" s="500" t="s">
        <v>358</v>
      </c>
      <c r="C57" s="500" t="s">
        <v>393</v>
      </c>
      <c r="D57" s="498" t="s">
        <v>387</v>
      </c>
      <c r="E57" s="499">
        <v>7</v>
      </c>
      <c r="F57" s="499">
        <v>4</v>
      </c>
      <c r="G57" s="499">
        <v>1</v>
      </c>
      <c r="H57" s="501">
        <v>2</v>
      </c>
    </row>
    <row r="58" spans="1:8" ht="35.25" customHeight="1">
      <c r="A58" s="332">
        <v>48</v>
      </c>
      <c r="B58" s="500" t="s">
        <v>358</v>
      </c>
      <c r="C58" s="502" t="s">
        <v>829</v>
      </c>
      <c r="D58" s="498" t="s">
        <v>387</v>
      </c>
      <c r="E58" s="499">
        <v>12</v>
      </c>
      <c r="F58" s="499">
        <v>12</v>
      </c>
      <c r="G58" s="499">
        <v>2</v>
      </c>
      <c r="H58" s="501">
        <v>10</v>
      </c>
    </row>
    <row r="59" spans="1:8" ht="35.25" customHeight="1">
      <c r="A59" s="332">
        <v>49</v>
      </c>
      <c r="B59" s="500" t="s">
        <v>830</v>
      </c>
      <c r="C59" s="500" t="s">
        <v>831</v>
      </c>
      <c r="D59" s="498" t="s">
        <v>387</v>
      </c>
      <c r="E59" s="499">
        <v>25</v>
      </c>
      <c r="F59" s="499">
        <v>25</v>
      </c>
      <c r="G59" s="499">
        <v>5</v>
      </c>
      <c r="H59" s="501">
        <v>10</v>
      </c>
    </row>
    <row r="60" spans="1:8" ht="35.25" customHeight="1">
      <c r="A60" s="332">
        <v>50</v>
      </c>
      <c r="B60" s="500" t="s">
        <v>358</v>
      </c>
      <c r="C60" s="500" t="s">
        <v>832</v>
      </c>
      <c r="D60" s="498" t="s">
        <v>387</v>
      </c>
      <c r="E60" s="499">
        <v>25</v>
      </c>
      <c r="F60" s="499">
        <v>25</v>
      </c>
      <c r="G60" s="499">
        <v>2</v>
      </c>
      <c r="H60" s="501">
        <v>10</v>
      </c>
    </row>
    <row r="61" spans="1:8" ht="35.25" customHeight="1">
      <c r="A61" s="332">
        <v>51</v>
      </c>
      <c r="B61" s="500" t="s">
        <v>358</v>
      </c>
      <c r="C61" s="500" t="s">
        <v>833</v>
      </c>
      <c r="D61" s="498" t="s">
        <v>387</v>
      </c>
      <c r="E61" s="499">
        <v>76</v>
      </c>
      <c r="F61" s="499">
        <v>73</v>
      </c>
      <c r="G61" s="499">
        <v>5</v>
      </c>
      <c r="H61" s="501">
        <v>8</v>
      </c>
    </row>
    <row r="62" spans="1:8" ht="35.25" customHeight="1">
      <c r="A62" s="332">
        <v>52</v>
      </c>
      <c r="B62" s="500" t="s">
        <v>358</v>
      </c>
      <c r="C62" s="500" t="s">
        <v>834</v>
      </c>
      <c r="D62" s="498" t="s">
        <v>387</v>
      </c>
      <c r="E62" s="499">
        <v>3</v>
      </c>
      <c r="F62" s="499">
        <v>3</v>
      </c>
      <c r="G62" s="499">
        <v>1</v>
      </c>
      <c r="H62" s="501">
        <v>7</v>
      </c>
    </row>
    <row r="63" spans="1:8" ht="35.25" customHeight="1">
      <c r="A63" s="332">
        <v>53</v>
      </c>
      <c r="B63" s="500" t="s">
        <v>358</v>
      </c>
      <c r="C63" s="502" t="s">
        <v>835</v>
      </c>
      <c r="D63" s="498" t="s">
        <v>387</v>
      </c>
      <c r="E63" s="499">
        <v>38</v>
      </c>
      <c r="F63" s="499">
        <v>24</v>
      </c>
      <c r="G63" s="499">
        <v>1</v>
      </c>
      <c r="H63" s="501">
        <v>4</v>
      </c>
    </row>
    <row r="64" spans="1:8" ht="35.25" customHeight="1">
      <c r="A64" s="332">
        <v>54</v>
      </c>
      <c r="B64" s="500" t="s">
        <v>358</v>
      </c>
      <c r="C64" s="500" t="s">
        <v>836</v>
      </c>
      <c r="D64" s="498" t="s">
        <v>387</v>
      </c>
      <c r="E64" s="499">
        <v>10</v>
      </c>
      <c r="F64" s="499">
        <v>10</v>
      </c>
      <c r="G64" s="499">
        <v>2</v>
      </c>
      <c r="H64" s="501">
        <v>10</v>
      </c>
    </row>
    <row r="65" spans="1:8" ht="35.25" customHeight="1">
      <c r="A65" s="332">
        <v>55</v>
      </c>
      <c r="B65" s="500" t="s">
        <v>358</v>
      </c>
      <c r="C65" s="500" t="s">
        <v>837</v>
      </c>
      <c r="D65" s="498" t="s">
        <v>387</v>
      </c>
      <c r="E65" s="499">
        <v>25</v>
      </c>
      <c r="F65" s="499">
        <v>25</v>
      </c>
      <c r="G65" s="499">
        <v>1</v>
      </c>
      <c r="H65" s="501">
        <v>10</v>
      </c>
    </row>
    <row r="66" spans="1:8" ht="35.25" customHeight="1">
      <c r="A66" s="332">
        <v>56</v>
      </c>
      <c r="B66" s="500" t="s">
        <v>358</v>
      </c>
      <c r="C66" s="500" t="s">
        <v>838</v>
      </c>
      <c r="D66" s="498" t="s">
        <v>387</v>
      </c>
      <c r="E66" s="499">
        <v>18</v>
      </c>
      <c r="F66" s="499">
        <v>14</v>
      </c>
      <c r="G66" s="499">
        <v>2</v>
      </c>
      <c r="H66" s="501">
        <v>20</v>
      </c>
    </row>
    <row r="67" spans="1:8" ht="35.25" customHeight="1">
      <c r="A67" s="332">
        <v>57</v>
      </c>
      <c r="B67" s="500" t="s">
        <v>710</v>
      </c>
      <c r="C67" s="500" t="s">
        <v>839</v>
      </c>
      <c r="D67" s="498" t="s">
        <v>387</v>
      </c>
      <c r="E67" s="499">
        <v>1</v>
      </c>
      <c r="F67" s="499">
        <v>1</v>
      </c>
      <c r="G67" s="499">
        <v>5</v>
      </c>
      <c r="H67" s="501">
        <v>10</v>
      </c>
    </row>
    <row r="68" spans="1:8" ht="35.25" customHeight="1">
      <c r="A68" s="332">
        <v>58</v>
      </c>
      <c r="B68" s="500" t="s">
        <v>358</v>
      </c>
      <c r="C68" s="500" t="s">
        <v>840</v>
      </c>
      <c r="D68" s="498" t="s">
        <v>387</v>
      </c>
      <c r="E68" s="499">
        <v>11</v>
      </c>
      <c r="F68" s="499">
        <v>11</v>
      </c>
      <c r="G68" s="499">
        <v>1</v>
      </c>
      <c r="H68" s="501">
        <v>20</v>
      </c>
    </row>
    <row r="69" spans="1:8" ht="35.25" customHeight="1">
      <c r="A69" s="332">
        <v>59</v>
      </c>
      <c r="B69" s="500" t="s">
        <v>358</v>
      </c>
      <c r="C69" s="500" t="s">
        <v>841</v>
      </c>
      <c r="D69" s="498" t="s">
        <v>387</v>
      </c>
      <c r="E69" s="499">
        <v>2</v>
      </c>
      <c r="F69" s="499">
        <v>2</v>
      </c>
      <c r="G69" s="499">
        <v>1</v>
      </c>
      <c r="H69" s="501">
        <v>10</v>
      </c>
    </row>
    <row r="70" spans="1:8" ht="35.25" customHeight="1">
      <c r="A70" s="332">
        <v>60</v>
      </c>
      <c r="B70" s="500" t="s">
        <v>358</v>
      </c>
      <c r="C70" s="500" t="s">
        <v>842</v>
      </c>
      <c r="D70" s="498" t="s">
        <v>387</v>
      </c>
      <c r="E70" s="499">
        <v>15</v>
      </c>
      <c r="F70" s="499">
        <v>14</v>
      </c>
      <c r="G70" s="499">
        <v>1</v>
      </c>
      <c r="H70" s="501">
        <v>40</v>
      </c>
    </row>
    <row r="71" spans="1:8" ht="35.25" customHeight="1">
      <c r="A71" s="332">
        <v>61</v>
      </c>
      <c r="B71" s="500" t="s">
        <v>358</v>
      </c>
      <c r="C71" s="500" t="s">
        <v>843</v>
      </c>
      <c r="D71" s="498" t="s">
        <v>387</v>
      </c>
      <c r="E71" s="499">
        <v>25</v>
      </c>
      <c r="F71" s="499">
        <v>25</v>
      </c>
      <c r="G71" s="499">
        <v>1</v>
      </c>
      <c r="H71" s="501">
        <v>10</v>
      </c>
    </row>
    <row r="72" spans="1:8" ht="35.25" customHeight="1">
      <c r="A72" s="332">
        <v>62</v>
      </c>
      <c r="B72" s="500" t="s">
        <v>358</v>
      </c>
      <c r="C72" s="500" t="s">
        <v>844</v>
      </c>
      <c r="D72" s="498" t="s">
        <v>387</v>
      </c>
      <c r="E72" s="499">
        <v>60</v>
      </c>
      <c r="F72" s="499">
        <v>53</v>
      </c>
      <c r="G72" s="499">
        <v>1</v>
      </c>
      <c r="H72" s="501">
        <v>4</v>
      </c>
    </row>
    <row r="73" spans="1:8" ht="35.25" customHeight="1">
      <c r="A73" s="332">
        <v>63</v>
      </c>
      <c r="B73" s="500" t="s">
        <v>358</v>
      </c>
      <c r="C73" s="500" t="s">
        <v>845</v>
      </c>
      <c r="D73" s="498" t="s">
        <v>387</v>
      </c>
      <c r="E73" s="499">
        <v>3</v>
      </c>
      <c r="F73" s="499">
        <v>3</v>
      </c>
      <c r="G73" s="499">
        <v>1</v>
      </c>
      <c r="H73" s="501">
        <v>10</v>
      </c>
    </row>
    <row r="74" spans="1:8" ht="35.25" customHeight="1">
      <c r="A74" s="332"/>
      <c r="B74" s="333"/>
      <c r="C74" s="313"/>
      <c r="D74" s="436"/>
      <c r="E74" s="453"/>
      <c r="F74" s="453"/>
      <c r="G74" s="312"/>
      <c r="H74" s="503"/>
    </row>
    <row r="75" spans="1:8" ht="36.75" customHeight="1">
      <c r="A75" s="317"/>
      <c r="B75" s="317"/>
      <c r="C75" s="317"/>
      <c r="D75" s="317"/>
      <c r="E75" s="317"/>
      <c r="F75" s="317"/>
      <c r="G75" s="317"/>
      <c r="H75" s="317"/>
    </row>
    <row r="76" spans="1:8" ht="36.75" customHeight="1">
      <c r="A76" s="180" t="s">
        <v>31</v>
      </c>
      <c r="B76" s="180"/>
      <c r="C76" s="181"/>
      <c r="D76" s="181"/>
      <c r="E76" s="211">
        <f>SUM(E11:E75)</f>
        <v>2497</v>
      </c>
      <c r="F76" s="211">
        <f>SUM(F11:F75)</f>
        <v>2099</v>
      </c>
      <c r="G76" s="211">
        <f>SUM(G11:G75)</f>
        <v>104</v>
      </c>
      <c r="H76" s="211">
        <f>SUM(H11:H75)</f>
        <v>457</v>
      </c>
    </row>
    <row r="78" ht="12.75">
      <c r="A78" s="69">
        <f>COUNTA(A11:A75)</f>
        <v>63</v>
      </c>
    </row>
    <row r="80" ht="12.75">
      <c r="A80" s="69" t="s">
        <v>406</v>
      </c>
    </row>
    <row r="82" spans="16:72" s="139" customFormat="1" ht="13.5"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</row>
    <row r="83" spans="3:5" ht="51">
      <c r="C83" s="131" t="s">
        <v>274</v>
      </c>
      <c r="D83" s="131" t="s">
        <v>259</v>
      </c>
      <c r="E83" s="131" t="s">
        <v>120</v>
      </c>
    </row>
    <row r="84" spans="2:5" ht="12.75">
      <c r="B84" s="69" t="s">
        <v>407</v>
      </c>
      <c r="C84" s="69">
        <f>'E-VII'!C90</f>
        <v>74</v>
      </c>
      <c r="D84" s="460">
        <f>'E-VII'!J87</f>
        <v>13980</v>
      </c>
      <c r="E84" s="460">
        <f>'E-VII'!K87</f>
        <v>13950</v>
      </c>
    </row>
    <row r="85" spans="2:5" ht="12.75">
      <c r="B85" s="69" t="s">
        <v>408</v>
      </c>
      <c r="C85" s="459">
        <f>A78</f>
        <v>63</v>
      </c>
      <c r="D85" s="461">
        <f>E76</f>
        <v>2497</v>
      </c>
      <c r="E85" s="461">
        <f>F76</f>
        <v>2099</v>
      </c>
    </row>
    <row r="86" spans="2:5" ht="12.75">
      <c r="B86" s="69" t="s">
        <v>300</v>
      </c>
      <c r="C86" s="69">
        <f>C84+C85</f>
        <v>137</v>
      </c>
      <c r="D86" s="69">
        <f>D84+D85</f>
        <v>16477</v>
      </c>
      <c r="E86" s="69">
        <f>E84+E85</f>
        <v>16049</v>
      </c>
    </row>
  </sheetData>
  <sheetProtection/>
  <mergeCells count="2">
    <mergeCell ref="G5:H5"/>
    <mergeCell ref="G8:H8"/>
  </mergeCells>
  <printOptions horizontalCentered="1"/>
  <pageMargins left="0.9055118110236221" right="0.5905511811023623" top="0.7874015748031497" bottom="0.7480314960629921" header="0.5118110236220472" footer="0.5118110236220472"/>
  <pageSetup firstPageNumber="21" useFirstPageNumber="1" fitToHeight="0" fitToWidth="1" horizontalDpi="600" verticalDpi="600" orientation="portrait" scale="37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BT61"/>
  <sheetViews>
    <sheetView showGridLines="0" view="pageBreakPreview" zoomScale="25" zoomScaleSheetLayoutView="25" workbookViewId="0" topLeftCell="A1">
      <selection activeCell="M11" sqref="M11"/>
    </sheetView>
  </sheetViews>
  <sheetFormatPr defaultColWidth="11.421875" defaultRowHeight="12.75"/>
  <cols>
    <col min="1" max="1" width="7.8515625" style="139" customWidth="1"/>
    <col min="2" max="2" width="31.00390625" style="139" customWidth="1"/>
    <col min="3" max="3" width="28.00390625" style="139" customWidth="1"/>
    <col min="4" max="4" width="15.57421875" style="139" customWidth="1"/>
    <col min="5" max="5" width="11.28125" style="139" customWidth="1"/>
    <col min="6" max="6" width="23.28125" style="139" customWidth="1"/>
    <col min="7" max="7" width="6.8515625" style="139" customWidth="1"/>
    <col min="8" max="8" width="16.28125" style="139" customWidth="1"/>
    <col min="9" max="9" width="10.8515625" style="139" customWidth="1"/>
    <col min="10" max="10" width="11.7109375" style="139" customWidth="1"/>
    <col min="11" max="11" width="11.57421875" style="139" customWidth="1"/>
    <col min="12" max="31" width="10.140625" style="139" customWidth="1"/>
    <col min="32" max="33" width="2.57421875" style="139" customWidth="1"/>
    <col min="34" max="35" width="2.140625" style="139" customWidth="1"/>
    <col min="36" max="36" width="0.85546875" style="139" customWidth="1"/>
    <col min="37" max="37" width="2.140625" style="139" customWidth="1"/>
    <col min="38" max="38" width="0.85546875" style="139" customWidth="1"/>
    <col min="39" max="42" width="2.140625" style="139" customWidth="1"/>
    <col min="43" max="43" width="0.85546875" style="139" customWidth="1"/>
    <col min="44" max="44" width="2.140625" style="139" customWidth="1"/>
    <col min="45" max="45" width="0.85546875" style="139" customWidth="1"/>
    <col min="46" max="70" width="2.140625" style="139" customWidth="1"/>
    <col min="71" max="94" width="2.00390625" style="139" customWidth="1"/>
    <col min="95" max="101" width="1.57421875" style="139" customWidth="1"/>
    <col min="102" max="16384" width="11.421875" style="139" customWidth="1"/>
  </cols>
  <sheetData>
    <row r="1" spans="1:12" ht="19.5">
      <c r="A1" s="542" t="s">
        <v>22</v>
      </c>
      <c r="B1" s="542"/>
      <c r="C1" s="542"/>
      <c r="D1" s="542"/>
      <c r="E1" s="542"/>
      <c r="F1" s="542"/>
      <c r="G1" s="542"/>
      <c r="H1" s="542"/>
      <c r="I1" s="542"/>
      <c r="J1" s="542"/>
      <c r="K1" s="138"/>
      <c r="L1" s="138"/>
    </row>
    <row r="2" spans="1:12" ht="12.75" customHeight="1">
      <c r="A2" s="285"/>
      <c r="B2" s="289"/>
      <c r="C2" s="289"/>
      <c r="D2" s="289"/>
      <c r="E2" s="289"/>
      <c r="F2" s="289"/>
      <c r="G2" s="289"/>
      <c r="H2" s="289"/>
      <c r="J2"/>
      <c r="K2" s="138"/>
      <c r="L2" s="138"/>
    </row>
    <row r="3" spans="1:12" ht="15.75">
      <c r="A3" s="543" t="s">
        <v>72</v>
      </c>
      <c r="B3" s="543"/>
      <c r="C3" s="543"/>
      <c r="D3" s="543"/>
      <c r="E3" s="543"/>
      <c r="F3" s="543"/>
      <c r="G3" s="543"/>
      <c r="H3" s="543"/>
      <c r="I3" s="543"/>
      <c r="J3" s="543"/>
      <c r="K3" s="138"/>
      <c r="L3" s="138"/>
    </row>
    <row r="4" spans="1:12" ht="15.75">
      <c r="A4" s="543" t="s">
        <v>73</v>
      </c>
      <c r="B4" s="543"/>
      <c r="C4" s="543"/>
      <c r="D4" s="543"/>
      <c r="E4" s="543"/>
      <c r="F4" s="543"/>
      <c r="G4" s="543"/>
      <c r="H4" s="543"/>
      <c r="I4" s="543"/>
      <c r="J4" s="543"/>
      <c r="K4" s="138"/>
      <c r="L4" s="138"/>
    </row>
    <row r="5" spans="1:12" ht="12.75" customHeight="1">
      <c r="A5" s="143"/>
      <c r="B5" s="143"/>
      <c r="C5" s="143"/>
      <c r="D5" s="143"/>
      <c r="E5" s="144"/>
      <c r="F5" s="144"/>
      <c r="G5" s="143"/>
      <c r="H5" s="143"/>
      <c r="I5" s="290" t="s">
        <v>395</v>
      </c>
      <c r="J5" s="143"/>
      <c r="K5" s="143"/>
      <c r="L5" s="143"/>
    </row>
    <row r="6" spans="1:10" s="361" customFormat="1" ht="21.75" customHeight="1">
      <c r="A6" s="428" t="s">
        <v>364</v>
      </c>
      <c r="B6" s="358"/>
      <c r="C6" s="358"/>
      <c r="D6" s="358"/>
      <c r="E6" s="359"/>
      <c r="F6" s="374"/>
      <c r="G6" s="359" t="s">
        <v>847</v>
      </c>
      <c r="H6" s="359"/>
      <c r="I6" s="358"/>
      <c r="J6" s="375"/>
    </row>
    <row r="7" spans="1:16" s="361" customFormat="1" ht="6.75" customHeight="1">
      <c r="A7" s="362"/>
      <c r="B7" s="358"/>
      <c r="C7" s="358"/>
      <c r="D7" s="376"/>
      <c r="E7" s="362"/>
      <c r="F7" s="362"/>
      <c r="G7" s="358"/>
      <c r="H7" s="362"/>
      <c r="I7" s="358"/>
      <c r="J7" s="358"/>
      <c r="P7" s="361" t="s">
        <v>365</v>
      </c>
    </row>
    <row r="8" spans="1:72" s="361" customFormat="1" ht="21.75" customHeight="1">
      <c r="A8" s="377" t="s">
        <v>417</v>
      </c>
      <c r="B8" s="358"/>
      <c r="C8" s="378"/>
      <c r="D8" s="378"/>
      <c r="E8" s="378"/>
      <c r="F8" s="363"/>
      <c r="G8" s="358"/>
      <c r="H8" s="363"/>
      <c r="I8" s="358"/>
      <c r="J8" s="375"/>
      <c r="M8" s="365"/>
      <c r="N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</row>
    <row r="9" spans="1:69" ht="31.5" customHeight="1">
      <c r="A9" s="146" t="s">
        <v>74</v>
      </c>
      <c r="B9" s="146" t="s">
        <v>75</v>
      </c>
      <c r="C9" s="146" t="s">
        <v>76</v>
      </c>
      <c r="D9" s="146" t="s">
        <v>262</v>
      </c>
      <c r="E9" s="146" t="s">
        <v>77</v>
      </c>
      <c r="F9" s="147" t="s">
        <v>78</v>
      </c>
      <c r="G9" s="146" t="s">
        <v>79</v>
      </c>
      <c r="H9" s="146" t="s">
        <v>80</v>
      </c>
      <c r="I9" s="146" t="s">
        <v>81</v>
      </c>
      <c r="J9" s="146" t="s">
        <v>82</v>
      </c>
      <c r="M9" s="145"/>
      <c r="N9" s="148"/>
      <c r="O9" s="149"/>
      <c r="P9" s="145"/>
      <c r="Q9" s="149"/>
      <c r="R9" s="145"/>
      <c r="S9" s="149"/>
      <c r="T9" s="145"/>
      <c r="U9" s="149"/>
      <c r="V9" s="145"/>
      <c r="W9" s="149"/>
      <c r="X9" s="149"/>
      <c r="Y9" s="145"/>
      <c r="Z9" s="145"/>
      <c r="AA9" s="148"/>
      <c r="AB9" s="149"/>
      <c r="AC9" s="149"/>
      <c r="AD9" s="149"/>
      <c r="AE9" s="149"/>
      <c r="AF9" s="148"/>
      <c r="AG9" s="149"/>
      <c r="AH9" s="149"/>
      <c r="AI9" s="149"/>
      <c r="AJ9" s="145"/>
      <c r="AK9" s="148"/>
      <c r="AL9" s="150"/>
      <c r="AM9" s="148"/>
      <c r="AN9" s="149"/>
      <c r="AO9" s="149"/>
      <c r="AP9" s="149"/>
      <c r="AQ9" s="149"/>
      <c r="AR9" s="149"/>
      <c r="AS9" s="149"/>
      <c r="AT9" s="149"/>
      <c r="AU9" s="149"/>
      <c r="AV9" s="145"/>
      <c r="AW9" s="149"/>
      <c r="AX9" s="149"/>
      <c r="AY9" s="149"/>
      <c r="AZ9" s="145"/>
      <c r="BA9" s="149"/>
      <c r="BB9" s="149"/>
      <c r="BC9" s="149"/>
      <c r="BD9" s="149"/>
      <c r="BE9" s="145"/>
      <c r="BF9" s="149"/>
      <c r="BG9" s="149"/>
      <c r="BH9" s="149"/>
      <c r="BI9" s="149"/>
      <c r="BJ9" s="145"/>
      <c r="BK9" s="149"/>
      <c r="BL9" s="149"/>
      <c r="BM9" s="149"/>
      <c r="BN9" s="149"/>
      <c r="BO9" s="149"/>
      <c r="BP9" s="149"/>
      <c r="BQ9" s="148"/>
    </row>
    <row r="10" spans="1:70" ht="18" customHeight="1">
      <c r="A10" s="330">
        <v>1</v>
      </c>
      <c r="B10" s="438" t="s">
        <v>362</v>
      </c>
      <c r="C10" s="330" t="s">
        <v>360</v>
      </c>
      <c r="D10" s="330">
        <v>15</v>
      </c>
      <c r="E10" s="330">
        <v>15</v>
      </c>
      <c r="F10" s="438" t="s">
        <v>363</v>
      </c>
      <c r="G10" s="330">
        <v>2</v>
      </c>
      <c r="H10" s="330" t="s">
        <v>358</v>
      </c>
      <c r="I10" s="330" t="s">
        <v>340</v>
      </c>
      <c r="J10" s="319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</row>
    <row r="11" spans="1:70" ht="18" customHeight="1">
      <c r="A11" s="330">
        <v>2</v>
      </c>
      <c r="B11" s="438" t="s">
        <v>362</v>
      </c>
      <c r="C11" s="330" t="s">
        <v>360</v>
      </c>
      <c r="D11" s="330">
        <v>17</v>
      </c>
      <c r="E11" s="330">
        <v>17</v>
      </c>
      <c r="F11" s="438" t="s">
        <v>363</v>
      </c>
      <c r="G11" s="330">
        <v>2</v>
      </c>
      <c r="H11" s="330" t="s">
        <v>358</v>
      </c>
      <c r="I11" s="330" t="s">
        <v>340</v>
      </c>
      <c r="J11" s="319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</row>
    <row r="12" spans="1:70" ht="18" customHeight="1">
      <c r="A12" s="330">
        <v>3</v>
      </c>
      <c r="B12" s="438" t="s">
        <v>362</v>
      </c>
      <c r="C12" s="330" t="s">
        <v>360</v>
      </c>
      <c r="D12" s="330">
        <v>9</v>
      </c>
      <c r="E12" s="330">
        <v>9</v>
      </c>
      <c r="F12" s="438" t="s">
        <v>363</v>
      </c>
      <c r="G12" s="330">
        <v>2</v>
      </c>
      <c r="H12" s="330" t="s">
        <v>358</v>
      </c>
      <c r="I12" s="330" t="s">
        <v>340</v>
      </c>
      <c r="J12" s="319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</row>
    <row r="13" spans="1:70" ht="18" customHeight="1">
      <c r="A13" s="330">
        <v>4</v>
      </c>
      <c r="B13" s="438" t="s">
        <v>362</v>
      </c>
      <c r="C13" s="330" t="s">
        <v>360</v>
      </c>
      <c r="D13" s="330">
        <v>11</v>
      </c>
      <c r="E13" s="330">
        <v>11</v>
      </c>
      <c r="F13" s="438" t="s">
        <v>363</v>
      </c>
      <c r="G13" s="330">
        <v>2</v>
      </c>
      <c r="H13" s="330" t="s">
        <v>358</v>
      </c>
      <c r="I13" s="330" t="s">
        <v>340</v>
      </c>
      <c r="J13" s="319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</row>
    <row r="14" spans="1:70" ht="18" customHeight="1">
      <c r="A14" s="330">
        <v>5</v>
      </c>
      <c r="B14" s="438" t="s">
        <v>362</v>
      </c>
      <c r="C14" s="330" t="s">
        <v>360</v>
      </c>
      <c r="D14" s="330">
        <v>24</v>
      </c>
      <c r="E14" s="330">
        <v>24</v>
      </c>
      <c r="F14" s="438" t="s">
        <v>363</v>
      </c>
      <c r="G14" s="330">
        <v>2</v>
      </c>
      <c r="H14" s="330" t="s">
        <v>358</v>
      </c>
      <c r="I14" s="330" t="s">
        <v>340</v>
      </c>
      <c r="J14" s="319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</row>
    <row r="15" spans="1:70" ht="18" customHeight="1">
      <c r="A15" s="330">
        <v>6</v>
      </c>
      <c r="B15" s="438" t="s">
        <v>362</v>
      </c>
      <c r="C15" s="330" t="s">
        <v>360</v>
      </c>
      <c r="D15" s="318">
        <v>15</v>
      </c>
      <c r="E15" s="318">
        <v>15</v>
      </c>
      <c r="F15" s="438" t="s">
        <v>363</v>
      </c>
      <c r="G15" s="318">
        <v>2</v>
      </c>
      <c r="H15" s="318" t="s">
        <v>358</v>
      </c>
      <c r="I15" s="318" t="s">
        <v>340</v>
      </c>
      <c r="J15" s="319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</row>
    <row r="16" spans="1:70" ht="18" customHeight="1">
      <c r="A16" s="330">
        <v>7</v>
      </c>
      <c r="B16" s="438" t="s">
        <v>362</v>
      </c>
      <c r="C16" s="330" t="s">
        <v>360</v>
      </c>
      <c r="D16" s="318">
        <v>9</v>
      </c>
      <c r="E16" s="318">
        <v>9</v>
      </c>
      <c r="F16" s="438" t="s">
        <v>363</v>
      </c>
      <c r="G16" s="318">
        <v>2</v>
      </c>
      <c r="H16" s="318" t="s">
        <v>358</v>
      </c>
      <c r="I16" s="318" t="s">
        <v>340</v>
      </c>
      <c r="J16" s="319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</row>
    <row r="17" spans="1:70" ht="18" customHeight="1">
      <c r="A17" s="330">
        <v>8</v>
      </c>
      <c r="B17" s="438" t="s">
        <v>362</v>
      </c>
      <c r="C17" s="330" t="s">
        <v>360</v>
      </c>
      <c r="D17" s="318">
        <v>4</v>
      </c>
      <c r="E17" s="318">
        <v>4</v>
      </c>
      <c r="F17" s="438" t="s">
        <v>363</v>
      </c>
      <c r="G17" s="318">
        <v>2</v>
      </c>
      <c r="H17" s="318" t="s">
        <v>358</v>
      </c>
      <c r="I17" s="318" t="s">
        <v>340</v>
      </c>
      <c r="J17" s="319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</row>
    <row r="18" spans="1:70" ht="18" customHeight="1">
      <c r="A18" s="330">
        <v>9</v>
      </c>
      <c r="B18" s="438" t="s">
        <v>362</v>
      </c>
      <c r="C18" s="330" t="s">
        <v>360</v>
      </c>
      <c r="D18" s="318">
        <v>4</v>
      </c>
      <c r="E18" s="318">
        <v>4</v>
      </c>
      <c r="F18" s="438" t="s">
        <v>363</v>
      </c>
      <c r="G18" s="318">
        <v>2</v>
      </c>
      <c r="H18" s="318" t="s">
        <v>358</v>
      </c>
      <c r="I18" s="318" t="s">
        <v>340</v>
      </c>
      <c r="J18" s="319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</row>
    <row r="19" spans="1:70" ht="18" customHeight="1">
      <c r="A19" s="330">
        <v>10</v>
      </c>
      <c r="B19" s="438" t="s">
        <v>362</v>
      </c>
      <c r="C19" s="330" t="s">
        <v>360</v>
      </c>
      <c r="D19" s="318">
        <v>5</v>
      </c>
      <c r="E19" s="318">
        <v>5</v>
      </c>
      <c r="F19" s="438" t="s">
        <v>363</v>
      </c>
      <c r="G19" s="318">
        <v>2</v>
      </c>
      <c r="H19" s="318" t="s">
        <v>358</v>
      </c>
      <c r="I19" s="318" t="s">
        <v>340</v>
      </c>
      <c r="J19" s="319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</row>
    <row r="20" spans="1:70" ht="18" customHeight="1">
      <c r="A20" s="330">
        <v>11</v>
      </c>
      <c r="B20" s="438" t="s">
        <v>359</v>
      </c>
      <c r="C20" s="330" t="s">
        <v>360</v>
      </c>
      <c r="D20" s="330">
        <v>40</v>
      </c>
      <c r="E20" s="330">
        <v>40</v>
      </c>
      <c r="F20" s="438" t="s">
        <v>361</v>
      </c>
      <c r="G20" s="330">
        <v>4</v>
      </c>
      <c r="H20" s="330" t="s">
        <v>358</v>
      </c>
      <c r="I20" s="330" t="s">
        <v>340</v>
      </c>
      <c r="J20" s="319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</row>
    <row r="21" spans="1:70" ht="18" customHeight="1">
      <c r="A21" s="330">
        <v>12</v>
      </c>
      <c r="B21" s="438" t="s">
        <v>359</v>
      </c>
      <c r="C21" s="330" t="s">
        <v>360</v>
      </c>
      <c r="D21" s="330">
        <v>44</v>
      </c>
      <c r="E21" s="330">
        <v>44</v>
      </c>
      <c r="F21" s="438" t="s">
        <v>361</v>
      </c>
      <c r="G21" s="330">
        <v>4</v>
      </c>
      <c r="H21" s="330" t="s">
        <v>358</v>
      </c>
      <c r="I21" s="330" t="s">
        <v>340</v>
      </c>
      <c r="J21" s="319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</row>
    <row r="22" spans="1:70" ht="18" customHeight="1">
      <c r="A22" s="330">
        <v>13</v>
      </c>
      <c r="B22" s="438" t="s">
        <v>359</v>
      </c>
      <c r="C22" s="330" t="s">
        <v>360</v>
      </c>
      <c r="D22" s="330">
        <v>44</v>
      </c>
      <c r="E22" s="330">
        <v>44</v>
      </c>
      <c r="F22" s="438" t="s">
        <v>361</v>
      </c>
      <c r="G22" s="330">
        <v>4</v>
      </c>
      <c r="H22" s="330" t="s">
        <v>358</v>
      </c>
      <c r="I22" s="330" t="s">
        <v>340</v>
      </c>
      <c r="J22" s="319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</row>
    <row r="23" spans="1:70" ht="18" customHeight="1">
      <c r="A23" s="330">
        <v>14</v>
      </c>
      <c r="B23" s="438" t="s">
        <v>359</v>
      </c>
      <c r="C23" s="330" t="s">
        <v>360</v>
      </c>
      <c r="D23" s="330">
        <v>26</v>
      </c>
      <c r="E23" s="330">
        <v>26</v>
      </c>
      <c r="F23" s="438" t="s">
        <v>361</v>
      </c>
      <c r="G23" s="330">
        <v>4</v>
      </c>
      <c r="H23" s="330" t="s">
        <v>358</v>
      </c>
      <c r="I23" s="330" t="s">
        <v>340</v>
      </c>
      <c r="J23" s="319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</row>
    <row r="24" spans="1:70" ht="18" customHeight="1">
      <c r="A24" s="330">
        <v>15</v>
      </c>
      <c r="B24" s="438" t="s">
        <v>359</v>
      </c>
      <c r="C24" s="330" t="s">
        <v>360</v>
      </c>
      <c r="D24" s="330">
        <v>28</v>
      </c>
      <c r="E24" s="330">
        <v>28</v>
      </c>
      <c r="F24" s="438" t="s">
        <v>361</v>
      </c>
      <c r="G24" s="330">
        <v>4</v>
      </c>
      <c r="H24" s="330" t="s">
        <v>358</v>
      </c>
      <c r="I24" s="330" t="s">
        <v>340</v>
      </c>
      <c r="J24" s="319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</row>
    <row r="25" spans="1:70" ht="18" customHeight="1">
      <c r="A25" s="330">
        <v>16</v>
      </c>
      <c r="B25" s="438" t="s">
        <v>359</v>
      </c>
      <c r="C25" s="330" t="s">
        <v>360</v>
      </c>
      <c r="D25" s="330">
        <v>32</v>
      </c>
      <c r="E25" s="330">
        <v>32</v>
      </c>
      <c r="F25" s="438" t="s">
        <v>361</v>
      </c>
      <c r="G25" s="330">
        <v>4</v>
      </c>
      <c r="H25" s="330" t="s">
        <v>358</v>
      </c>
      <c r="I25" s="330" t="s">
        <v>340</v>
      </c>
      <c r="J25" s="319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</row>
    <row r="26" spans="1:70" ht="18" customHeight="1">
      <c r="A26" s="330">
        <v>17</v>
      </c>
      <c r="B26" s="438" t="s">
        <v>359</v>
      </c>
      <c r="C26" s="330" t="s">
        <v>360</v>
      </c>
      <c r="D26" s="318">
        <v>24</v>
      </c>
      <c r="E26" s="318">
        <v>24</v>
      </c>
      <c r="F26" s="438" t="s">
        <v>361</v>
      </c>
      <c r="G26" s="318">
        <v>4</v>
      </c>
      <c r="H26" s="318" t="s">
        <v>358</v>
      </c>
      <c r="I26" s="318" t="s">
        <v>340</v>
      </c>
      <c r="J26" s="319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</row>
    <row r="27" spans="1:70" ht="18" customHeight="1">
      <c r="A27" s="330">
        <v>18</v>
      </c>
      <c r="B27" s="438" t="s">
        <v>359</v>
      </c>
      <c r="C27" s="330" t="s">
        <v>360</v>
      </c>
      <c r="D27" s="318">
        <v>30</v>
      </c>
      <c r="E27" s="318">
        <v>30</v>
      </c>
      <c r="F27" s="438" t="s">
        <v>361</v>
      </c>
      <c r="G27" s="318">
        <v>4</v>
      </c>
      <c r="H27" s="318" t="s">
        <v>358</v>
      </c>
      <c r="I27" s="318" t="s">
        <v>340</v>
      </c>
      <c r="J27" s="319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</row>
    <row r="28" spans="1:70" ht="18" customHeight="1">
      <c r="A28" s="330">
        <v>19</v>
      </c>
      <c r="B28" s="438" t="s">
        <v>359</v>
      </c>
      <c r="C28" s="330" t="s">
        <v>360</v>
      </c>
      <c r="D28" s="318">
        <v>35</v>
      </c>
      <c r="E28" s="318">
        <v>35</v>
      </c>
      <c r="F28" s="438" t="s">
        <v>361</v>
      </c>
      <c r="G28" s="318">
        <v>4</v>
      </c>
      <c r="H28" s="318" t="s">
        <v>358</v>
      </c>
      <c r="I28" s="318" t="s">
        <v>340</v>
      </c>
      <c r="J28" s="319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</row>
    <row r="29" spans="1:70" ht="18" customHeight="1">
      <c r="A29" s="330">
        <v>20</v>
      </c>
      <c r="B29" s="438" t="s">
        <v>359</v>
      </c>
      <c r="C29" s="330" t="s">
        <v>360</v>
      </c>
      <c r="D29" s="318">
        <v>30</v>
      </c>
      <c r="E29" s="318">
        <v>30</v>
      </c>
      <c r="F29" s="438" t="s">
        <v>361</v>
      </c>
      <c r="G29" s="318">
        <v>4</v>
      </c>
      <c r="H29" s="318" t="s">
        <v>358</v>
      </c>
      <c r="I29" s="318" t="s">
        <v>340</v>
      </c>
      <c r="J29" s="319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</row>
    <row r="30" spans="1:70" ht="18" customHeight="1">
      <c r="A30" s="330">
        <v>21</v>
      </c>
      <c r="B30" s="438" t="s">
        <v>359</v>
      </c>
      <c r="C30" s="330" t="s">
        <v>360</v>
      </c>
      <c r="D30" s="318">
        <v>39</v>
      </c>
      <c r="E30" s="318">
        <v>39</v>
      </c>
      <c r="F30" s="438" t="s">
        <v>361</v>
      </c>
      <c r="G30" s="318">
        <v>4</v>
      </c>
      <c r="H30" s="318" t="s">
        <v>358</v>
      </c>
      <c r="I30" s="318" t="s">
        <v>340</v>
      </c>
      <c r="J30" s="320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</row>
    <row r="31" spans="1:70" ht="18" customHeight="1">
      <c r="A31" s="330">
        <v>22</v>
      </c>
      <c r="B31" s="438" t="s">
        <v>359</v>
      </c>
      <c r="C31" s="330" t="s">
        <v>360</v>
      </c>
      <c r="D31" s="318">
        <v>2</v>
      </c>
      <c r="E31" s="318">
        <v>2</v>
      </c>
      <c r="F31" s="438" t="s">
        <v>361</v>
      </c>
      <c r="G31" s="318">
        <v>4</v>
      </c>
      <c r="H31" s="318" t="s">
        <v>358</v>
      </c>
      <c r="I31" s="318" t="s">
        <v>340</v>
      </c>
      <c r="J31" s="320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</row>
    <row r="32" spans="1:70" ht="18" customHeight="1">
      <c r="A32" s="320"/>
      <c r="B32" s="320"/>
      <c r="C32" s="320"/>
      <c r="D32" s="320"/>
      <c r="E32" s="320"/>
      <c r="F32" s="320"/>
      <c r="G32" s="320"/>
      <c r="H32" s="320"/>
      <c r="I32" s="320"/>
      <c r="J32" s="320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</row>
    <row r="33" spans="1:70" ht="18" customHeight="1">
      <c r="A33" s="320"/>
      <c r="B33" s="320"/>
      <c r="C33" s="320"/>
      <c r="D33" s="320"/>
      <c r="E33" s="320"/>
      <c r="F33" s="320"/>
      <c r="G33" s="320"/>
      <c r="H33" s="320"/>
      <c r="I33" s="320"/>
      <c r="J33" s="320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</row>
    <row r="34" spans="1:70" ht="18" customHeight="1">
      <c r="A34" s="320"/>
      <c r="B34" s="320"/>
      <c r="C34" s="320"/>
      <c r="D34" s="320"/>
      <c r="E34" s="320"/>
      <c r="F34" s="320"/>
      <c r="G34" s="320"/>
      <c r="H34" s="320"/>
      <c r="I34" s="320"/>
      <c r="J34" s="320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</row>
    <row r="35" spans="1:70" ht="18" customHeight="1">
      <c r="A35" s="320"/>
      <c r="B35" s="320"/>
      <c r="C35" s="320"/>
      <c r="D35" s="320"/>
      <c r="E35" s="320"/>
      <c r="F35" s="320"/>
      <c r="G35" s="320"/>
      <c r="H35" s="320"/>
      <c r="I35" s="320"/>
      <c r="J35" s="320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</row>
    <row r="36" spans="1:70" ht="18" customHeight="1">
      <c r="A36" s="151" t="s">
        <v>21</v>
      </c>
      <c r="B36" s="152"/>
      <c r="C36" s="286"/>
      <c r="D36" s="212">
        <f>SUM(D10:D35)</f>
        <v>487</v>
      </c>
      <c r="E36" s="212">
        <f>SUM(E10:E35)</f>
        <v>487</v>
      </c>
      <c r="F36" s="287"/>
      <c r="G36" s="212">
        <f>SUM(G10:G35)</f>
        <v>68</v>
      </c>
      <c r="H36" s="287"/>
      <c r="I36" s="212"/>
      <c r="J36" s="288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</row>
    <row r="37" spans="14:70" ht="13.5"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</row>
    <row r="38" spans="14:70" ht="13.5"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</row>
    <row r="39" spans="2:70" ht="13.5">
      <c r="B39" s="139" t="s">
        <v>285</v>
      </c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</row>
    <row r="40" spans="1:70" ht="13.5">
      <c r="A40" s="139">
        <f>COUNTA(A10:A31)</f>
        <v>22</v>
      </c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</row>
    <row r="41" spans="14:70" ht="13.5"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</row>
    <row r="42" spans="14:70" ht="13.5"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</row>
    <row r="43" spans="14:70" ht="13.5"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</row>
    <row r="44" spans="14:70" ht="13.5"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</row>
    <row r="45" spans="14:70" ht="13.5"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</row>
    <row r="46" spans="14:70" ht="13.5"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</row>
    <row r="47" spans="14:70" ht="13.5"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</row>
    <row r="48" spans="14:70" ht="13.5"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</row>
    <row r="49" spans="14:70" ht="13.5"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</row>
    <row r="50" spans="14:70" ht="13.5"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</row>
    <row r="51" spans="14:70" ht="13.5"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</row>
    <row r="52" spans="14:70" ht="13.5"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</row>
    <row r="53" spans="14:70" ht="13.5"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</row>
    <row r="54" spans="14:70" ht="13.5"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</row>
    <row r="55" spans="14:70" ht="13.5"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</row>
    <row r="56" spans="14:70" ht="13.5"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</row>
    <row r="57" spans="14:70" ht="13.5"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</row>
    <row r="58" spans="14:70" ht="13.5"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</row>
    <row r="59" spans="14:70" ht="13.5"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</row>
    <row r="60" spans="14:70" ht="13.5"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</row>
    <row r="61" spans="14:70" ht="13.5"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</row>
  </sheetData>
  <sheetProtection/>
  <mergeCells count="3">
    <mergeCell ref="A1:J1"/>
    <mergeCell ref="A3:J3"/>
    <mergeCell ref="A4:J4"/>
  </mergeCells>
  <printOptions horizontalCentered="1" verticalCentered="1"/>
  <pageMargins left="0.7874015748031497" right="0.7874015748031497" top="0.5905511811023623" bottom="4.960629921259843" header="0.5118110236220472" footer="0.5118110236220472"/>
  <pageSetup fitToHeight="0" horizontalDpi="600" verticalDpi="600" orientation="portrait" scale="54" r:id="rId2"/>
  <headerFooter alignWithMargins="0">
    <oddHeader xml:space="preserve">&amp;C   </oddHeader>
    <oddFooter>&amp;C&amp;12 24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40"/>
  <sheetViews>
    <sheetView zoomScalePageLayoutView="0" workbookViewId="0" topLeftCell="A1">
      <selection activeCell="I28" sqref="I28"/>
    </sheetView>
  </sheetViews>
  <sheetFormatPr defaultColWidth="11.421875" defaultRowHeight="12.75"/>
  <cols>
    <col min="2" max="2" width="4.421875" style="0" customWidth="1"/>
    <col min="3" max="3" width="19.00390625" style="0" customWidth="1"/>
    <col min="4" max="4" width="84.00390625" style="0" customWidth="1"/>
  </cols>
  <sheetData>
    <row r="3" ht="12.75">
      <c r="B3" s="187" t="s">
        <v>150</v>
      </c>
    </row>
    <row r="4" ht="12.75">
      <c r="B4" s="182"/>
    </row>
    <row r="5" ht="12.75">
      <c r="B5" s="187" t="s">
        <v>151</v>
      </c>
    </row>
    <row r="6" ht="12.75">
      <c r="B6" s="187" t="s">
        <v>152</v>
      </c>
    </row>
    <row r="7" ht="12.75">
      <c r="B7" s="182"/>
    </row>
    <row r="8" ht="12.75">
      <c r="B8" s="183"/>
    </row>
    <row r="9" ht="12.75">
      <c r="B9" s="183" t="s">
        <v>205</v>
      </c>
    </row>
    <row r="10" ht="12.75">
      <c r="B10" t="s">
        <v>206</v>
      </c>
    </row>
    <row r="11" ht="13.5" thickBot="1">
      <c r="B11" s="183"/>
    </row>
    <row r="12" spans="2:4" ht="13.5" thickBot="1">
      <c r="B12" s="184" t="s">
        <v>153</v>
      </c>
      <c r="C12" s="185" t="s">
        <v>154</v>
      </c>
      <c r="D12" s="186" t="s">
        <v>155</v>
      </c>
    </row>
    <row r="13" spans="2:4" ht="20.25" customHeight="1" thickBot="1">
      <c r="B13" s="188">
        <v>1</v>
      </c>
      <c r="C13" s="189" t="s">
        <v>156</v>
      </c>
      <c r="D13" s="190" t="s">
        <v>157</v>
      </c>
    </row>
    <row r="14" spans="2:4" ht="16.5" customHeight="1">
      <c r="B14" s="544">
        <v>2</v>
      </c>
      <c r="C14" s="546" t="s">
        <v>158</v>
      </c>
      <c r="D14" s="548" t="s">
        <v>159</v>
      </c>
    </row>
    <row r="15" spans="2:4" ht="11.25" customHeight="1" thickBot="1">
      <c r="B15" s="545"/>
      <c r="C15" s="547"/>
      <c r="D15" s="549"/>
    </row>
    <row r="16" spans="2:4" ht="33.75" customHeight="1" thickBot="1">
      <c r="B16" s="188">
        <v>3</v>
      </c>
      <c r="C16" s="191" t="s">
        <v>160</v>
      </c>
      <c r="D16" s="192" t="s">
        <v>161</v>
      </c>
    </row>
    <row r="17" spans="2:4" ht="29.25" customHeight="1" thickBot="1">
      <c r="B17" s="188">
        <v>4</v>
      </c>
      <c r="C17" s="191" t="s">
        <v>162</v>
      </c>
      <c r="D17" s="192" t="s">
        <v>163</v>
      </c>
    </row>
    <row r="18" spans="2:4" ht="27.75" customHeight="1" thickBot="1">
      <c r="B18" s="188">
        <v>5</v>
      </c>
      <c r="C18" s="191" t="s">
        <v>164</v>
      </c>
      <c r="D18" s="192" t="s">
        <v>165</v>
      </c>
    </row>
    <row r="19" spans="2:4" ht="27" customHeight="1" thickBot="1">
      <c r="B19" s="188">
        <v>6</v>
      </c>
      <c r="C19" s="191" t="s">
        <v>166</v>
      </c>
      <c r="D19" s="192" t="s">
        <v>167</v>
      </c>
    </row>
    <row r="20" spans="2:4" ht="25.5" customHeight="1" thickBot="1">
      <c r="B20" s="188">
        <v>7</v>
      </c>
      <c r="C20" s="191" t="s">
        <v>168</v>
      </c>
      <c r="D20" s="192" t="s">
        <v>169</v>
      </c>
    </row>
    <row r="21" spans="2:4" ht="17.25" customHeight="1" thickBot="1">
      <c r="B21" s="188">
        <v>8</v>
      </c>
      <c r="C21" s="191" t="s">
        <v>170</v>
      </c>
      <c r="D21" s="192" t="s">
        <v>171</v>
      </c>
    </row>
    <row r="22" spans="2:4" ht="26.25" customHeight="1" thickBot="1">
      <c r="B22" s="188">
        <v>9</v>
      </c>
      <c r="C22" s="191" t="s">
        <v>131</v>
      </c>
      <c r="D22" s="192" t="s">
        <v>172</v>
      </c>
    </row>
    <row r="23" spans="2:4" ht="21.75" customHeight="1" thickBot="1">
      <c r="B23" s="188">
        <v>10</v>
      </c>
      <c r="C23" s="191" t="s">
        <v>173</v>
      </c>
      <c r="D23" s="192" t="s">
        <v>174</v>
      </c>
    </row>
    <row r="24" spans="2:4" ht="27.75" customHeight="1" thickBot="1">
      <c r="B24" s="188">
        <v>11</v>
      </c>
      <c r="C24" s="191" t="s">
        <v>175</v>
      </c>
      <c r="D24" s="192" t="s">
        <v>176</v>
      </c>
    </row>
    <row r="25" spans="2:4" ht="26.25" customHeight="1" thickBot="1">
      <c r="B25" s="188">
        <v>12</v>
      </c>
      <c r="C25" s="191" t="s">
        <v>177</v>
      </c>
      <c r="D25" s="192" t="s">
        <v>178</v>
      </c>
    </row>
    <row r="26" spans="2:4" ht="23.25" customHeight="1" hidden="1" thickBot="1">
      <c r="B26" s="188">
        <v>13</v>
      </c>
      <c r="C26" s="191" t="s">
        <v>179</v>
      </c>
      <c r="D26" s="192" t="s">
        <v>180</v>
      </c>
    </row>
    <row r="27" spans="2:4" ht="26.25" hidden="1" thickBot="1">
      <c r="B27" s="188">
        <v>14</v>
      </c>
      <c r="C27" s="191" t="s">
        <v>181</v>
      </c>
      <c r="D27" s="192" t="s">
        <v>182</v>
      </c>
    </row>
    <row r="28" spans="2:4" ht="18" customHeight="1">
      <c r="B28" s="544">
        <v>15</v>
      </c>
      <c r="C28" s="193" t="s">
        <v>183</v>
      </c>
      <c r="D28" s="548" t="s">
        <v>185</v>
      </c>
    </row>
    <row r="29" spans="2:4" ht="13.5" hidden="1" thickBot="1">
      <c r="B29" s="545"/>
      <c r="C29" s="191" t="s">
        <v>184</v>
      </c>
      <c r="D29" s="549"/>
    </row>
    <row r="30" spans="2:4" ht="26.25" thickBot="1">
      <c r="B30" s="188">
        <v>16</v>
      </c>
      <c r="C30" s="191" t="s">
        <v>186</v>
      </c>
      <c r="D30" s="192" t="s">
        <v>187</v>
      </c>
    </row>
    <row r="31" spans="2:4" ht="34.5" customHeight="1" thickBot="1">
      <c r="B31" s="188">
        <v>17</v>
      </c>
      <c r="C31" s="191" t="s">
        <v>188</v>
      </c>
      <c r="D31" s="192" t="s">
        <v>189</v>
      </c>
    </row>
    <row r="32" spans="2:4" ht="42.75" customHeight="1" thickBot="1">
      <c r="B32" s="188">
        <v>18</v>
      </c>
      <c r="C32" s="191" t="s">
        <v>190</v>
      </c>
      <c r="D32" s="192" t="s">
        <v>191</v>
      </c>
    </row>
    <row r="33" spans="2:4" ht="31.5" customHeight="1" thickBot="1">
      <c r="B33" s="188">
        <v>19</v>
      </c>
      <c r="C33" s="191" t="s">
        <v>192</v>
      </c>
      <c r="D33" s="192" t="s">
        <v>193</v>
      </c>
    </row>
    <row r="34" spans="2:4" ht="22.5" customHeight="1" thickBot="1">
      <c r="B34" s="188">
        <v>20</v>
      </c>
      <c r="C34" s="191" t="s">
        <v>194</v>
      </c>
      <c r="D34" s="192" t="s">
        <v>195</v>
      </c>
    </row>
    <row r="35" spans="2:4" ht="21.75" customHeight="1" thickBot="1">
      <c r="B35" s="188">
        <v>21</v>
      </c>
      <c r="C35" s="191" t="s">
        <v>196</v>
      </c>
      <c r="D35" s="192" t="s">
        <v>197</v>
      </c>
    </row>
    <row r="36" spans="2:4" ht="27" customHeight="1" thickBot="1">
      <c r="B36" s="188">
        <v>22</v>
      </c>
      <c r="C36" s="191" t="s">
        <v>198</v>
      </c>
      <c r="D36" s="192" t="s">
        <v>199</v>
      </c>
    </row>
    <row r="37" spans="2:4" ht="23.25" customHeight="1" thickBot="1">
      <c r="B37" s="188">
        <v>23</v>
      </c>
      <c r="C37" s="191" t="s">
        <v>200</v>
      </c>
      <c r="D37" s="192" t="s">
        <v>201</v>
      </c>
    </row>
    <row r="38" spans="2:4" ht="24" customHeight="1" thickBot="1">
      <c r="B38" s="188">
        <v>24</v>
      </c>
      <c r="C38" s="191" t="s">
        <v>202</v>
      </c>
      <c r="D38" s="192" t="s">
        <v>203</v>
      </c>
    </row>
    <row r="39" spans="2:4" ht="42" customHeight="1" thickBot="1">
      <c r="B39" s="188">
        <v>25</v>
      </c>
      <c r="C39" s="191" t="s">
        <v>147</v>
      </c>
      <c r="D39" s="192" t="s">
        <v>204</v>
      </c>
    </row>
    <row r="40" ht="12.75">
      <c r="B40" s="183"/>
    </row>
  </sheetData>
  <sheetProtection/>
  <mergeCells count="5">
    <mergeCell ref="B14:B15"/>
    <mergeCell ref="C14:C15"/>
    <mergeCell ref="D14:D15"/>
    <mergeCell ref="B28:B29"/>
    <mergeCell ref="D28:D29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scale="81" r:id="rId1"/>
  <rowBreaks count="1" manualBreakCount="1">
    <brk id="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BS23"/>
  <sheetViews>
    <sheetView zoomScale="145" zoomScaleNormal="145" zoomScaleSheetLayoutView="70" workbookViewId="0" topLeftCell="A16">
      <selection activeCell="I3" sqref="I3"/>
    </sheetView>
  </sheetViews>
  <sheetFormatPr defaultColWidth="11.421875" defaultRowHeight="12.75"/>
  <cols>
    <col min="1" max="1" width="6.28125" style="388" customWidth="1"/>
    <col min="2" max="2" width="8.00390625" style="388" customWidth="1"/>
    <col min="3" max="3" width="10.00390625" style="388" customWidth="1"/>
    <col min="4" max="5" width="4.7109375" style="388" customWidth="1"/>
    <col min="6" max="6" width="5.140625" style="388" customWidth="1"/>
    <col min="7" max="7" width="5.421875" style="388" customWidth="1"/>
    <col min="8" max="8" width="5.140625" style="388" customWidth="1"/>
    <col min="9" max="9" width="6.7109375" style="388" customWidth="1"/>
    <col min="10" max="10" width="6.00390625" style="388" customWidth="1"/>
    <col min="11" max="11" width="6.7109375" style="388" customWidth="1"/>
    <col min="12" max="12" width="5.00390625" style="388" customWidth="1"/>
    <col min="13" max="13" width="6.421875" style="388" customWidth="1"/>
    <col min="14" max="14" width="4.8515625" style="388" customWidth="1"/>
    <col min="15" max="15" width="10.00390625" style="388" customWidth="1"/>
    <col min="16" max="16" width="4.421875" style="388" customWidth="1"/>
    <col min="17" max="17" width="9.28125" style="388" customWidth="1"/>
    <col min="18" max="18" width="4.421875" style="388" customWidth="1"/>
    <col min="19" max="19" width="6.8515625" style="388" customWidth="1"/>
    <col min="20" max="20" width="7.00390625" style="388" customWidth="1"/>
    <col min="21" max="21" width="6.421875" style="388" customWidth="1"/>
    <col min="22" max="22" width="5.7109375" style="388" customWidth="1"/>
    <col min="23" max="23" width="4.8515625" style="388" customWidth="1"/>
    <col min="24" max="16384" width="11.421875" style="388" customWidth="1"/>
  </cols>
  <sheetData>
    <row r="1" spans="2:23" s="379" customFormat="1" ht="19.5">
      <c r="B1" s="581" t="s">
        <v>22</v>
      </c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</row>
    <row r="2" spans="2:22" s="379" customFormat="1" ht="30.75" customHeight="1">
      <c r="B2" s="592" t="s">
        <v>148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</row>
    <row r="3" spans="3:22" s="379" customFormat="1" ht="15.75"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443" t="s">
        <v>395</v>
      </c>
      <c r="U3" s="381"/>
      <c r="V3" s="382"/>
    </row>
    <row r="4" spans="2:23" s="379" customFormat="1" ht="15.75">
      <c r="B4" s="591" t="s">
        <v>149</v>
      </c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</row>
    <row r="5" spans="2:11" s="379" customFormat="1" ht="6.75" customHeight="1">
      <c r="B5" s="383"/>
      <c r="C5" s="383"/>
      <c r="D5" s="384"/>
      <c r="E5" s="384"/>
      <c r="F5" s="383"/>
      <c r="G5" s="383"/>
      <c r="H5" s="383"/>
      <c r="I5" s="383"/>
      <c r="J5" s="383"/>
      <c r="K5" s="383"/>
    </row>
    <row r="6" spans="2:23" s="396" customFormat="1" ht="21.75" customHeight="1">
      <c r="B6" s="397"/>
      <c r="C6" s="398" t="s">
        <v>352</v>
      </c>
      <c r="D6" s="399"/>
      <c r="E6" s="385"/>
      <c r="F6" s="386"/>
      <c r="G6" s="387"/>
      <c r="H6" s="400"/>
      <c r="I6" s="400"/>
      <c r="J6" s="401"/>
      <c r="K6" s="402"/>
      <c r="L6" s="399"/>
      <c r="M6" s="403"/>
      <c r="N6" s="399"/>
      <c r="O6" s="399"/>
      <c r="P6" s="399"/>
      <c r="Q6" s="399"/>
      <c r="R6" s="399"/>
      <c r="S6" s="400" t="s">
        <v>847</v>
      </c>
      <c r="T6" s="399"/>
      <c r="U6" s="399"/>
      <c r="V6" s="399"/>
      <c r="W6" s="404"/>
    </row>
    <row r="7" spans="2:9" s="396" customFormat="1" ht="6.75" customHeight="1">
      <c r="B7" s="405"/>
      <c r="C7" s="405"/>
      <c r="D7" s="406"/>
      <c r="E7" s="406"/>
      <c r="F7" s="405"/>
      <c r="G7" s="406"/>
      <c r="H7" s="405"/>
      <c r="I7" s="405"/>
    </row>
    <row r="8" spans="2:71" s="396" customFormat="1" ht="21.75" customHeight="1">
      <c r="B8" s="397"/>
      <c r="C8" s="407" t="s">
        <v>417</v>
      </c>
      <c r="D8" s="401"/>
      <c r="E8" s="408"/>
      <c r="F8" s="408"/>
      <c r="G8" s="409"/>
      <c r="H8" s="401"/>
      <c r="I8" s="401"/>
      <c r="J8" s="401"/>
      <c r="K8" s="402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404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</row>
    <row r="9" spans="2:23" ht="27.75" customHeight="1">
      <c r="B9" s="559" t="s">
        <v>123</v>
      </c>
      <c r="C9" s="562" t="s">
        <v>124</v>
      </c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4"/>
    </row>
    <row r="10" spans="2:23" ht="27.75" customHeight="1">
      <c r="B10" s="560"/>
      <c r="C10" s="565" t="s">
        <v>125</v>
      </c>
      <c r="D10" s="550" t="s">
        <v>126</v>
      </c>
      <c r="E10" s="552"/>
      <c r="F10" s="551"/>
      <c r="G10" s="550" t="s">
        <v>127</v>
      </c>
      <c r="H10" s="552"/>
      <c r="I10" s="551"/>
      <c r="J10" s="550" t="s">
        <v>128</v>
      </c>
      <c r="K10" s="552"/>
      <c r="L10" s="551"/>
      <c r="M10" s="550" t="s">
        <v>129</v>
      </c>
      <c r="N10" s="552"/>
      <c r="O10" s="551"/>
      <c r="P10" s="550" t="s">
        <v>130</v>
      </c>
      <c r="Q10" s="551"/>
      <c r="R10" s="550" t="s">
        <v>246</v>
      </c>
      <c r="S10" s="552"/>
      <c r="T10" s="551"/>
      <c r="U10" s="550" t="s">
        <v>131</v>
      </c>
      <c r="V10" s="552"/>
      <c r="W10" s="551"/>
    </row>
    <row r="11" spans="2:23" ht="27.75" customHeight="1">
      <c r="B11" s="560"/>
      <c r="C11" s="566"/>
      <c r="D11" s="389">
        <v>1</v>
      </c>
      <c r="E11" s="550"/>
      <c r="F11" s="551"/>
      <c r="G11" s="389">
        <v>3</v>
      </c>
      <c r="H11" s="550" t="s">
        <v>132</v>
      </c>
      <c r="I11" s="551"/>
      <c r="J11" s="389">
        <v>5</v>
      </c>
      <c r="K11" s="553">
        <v>3</v>
      </c>
      <c r="L11" s="554"/>
      <c r="M11" s="389">
        <v>6</v>
      </c>
      <c r="N11" s="553">
        <v>12</v>
      </c>
      <c r="O11" s="554"/>
      <c r="P11" s="389">
        <v>7</v>
      </c>
      <c r="Q11" s="554" t="s">
        <v>247</v>
      </c>
      <c r="R11" s="389">
        <v>8</v>
      </c>
      <c r="S11" s="553" t="s">
        <v>398</v>
      </c>
      <c r="T11" s="554"/>
      <c r="U11" s="389">
        <v>9</v>
      </c>
      <c r="V11" s="553" t="s">
        <v>372</v>
      </c>
      <c r="W11" s="554"/>
    </row>
    <row r="12" spans="2:23" ht="30" customHeight="1">
      <c r="B12" s="560"/>
      <c r="C12" s="566"/>
      <c r="D12" s="568">
        <v>4524</v>
      </c>
      <c r="E12" s="570"/>
      <c r="F12" s="571"/>
      <c r="G12" s="568">
        <v>760</v>
      </c>
      <c r="H12" s="570"/>
      <c r="I12" s="571"/>
      <c r="J12" s="572"/>
      <c r="K12" s="555"/>
      <c r="L12" s="556"/>
      <c r="M12" s="572"/>
      <c r="N12" s="555"/>
      <c r="O12" s="556"/>
      <c r="P12" s="572"/>
      <c r="Q12" s="556"/>
      <c r="R12" s="572"/>
      <c r="S12" s="555"/>
      <c r="T12" s="556"/>
      <c r="U12" s="572"/>
      <c r="V12" s="555"/>
      <c r="W12" s="556"/>
    </row>
    <row r="13" spans="2:23" ht="27.75" customHeight="1">
      <c r="B13" s="560"/>
      <c r="C13" s="566"/>
      <c r="D13" s="389">
        <v>2</v>
      </c>
      <c r="E13" s="550" t="s">
        <v>133</v>
      </c>
      <c r="F13" s="551"/>
      <c r="G13" s="389">
        <v>4</v>
      </c>
      <c r="H13" s="550" t="s">
        <v>133</v>
      </c>
      <c r="I13" s="551"/>
      <c r="J13" s="573"/>
      <c r="K13" s="555"/>
      <c r="L13" s="556"/>
      <c r="M13" s="573"/>
      <c r="N13" s="555"/>
      <c r="O13" s="556"/>
      <c r="P13" s="573"/>
      <c r="Q13" s="556"/>
      <c r="R13" s="573"/>
      <c r="S13" s="555"/>
      <c r="T13" s="556"/>
      <c r="U13" s="573"/>
      <c r="V13" s="555"/>
      <c r="W13" s="556"/>
    </row>
    <row r="14" spans="2:23" ht="29.25" customHeight="1">
      <c r="B14" s="560"/>
      <c r="C14" s="567"/>
      <c r="D14" s="550">
        <v>400</v>
      </c>
      <c r="E14" s="552"/>
      <c r="F14" s="551"/>
      <c r="G14" s="550"/>
      <c r="H14" s="552"/>
      <c r="I14" s="551"/>
      <c r="J14" s="574"/>
      <c r="K14" s="557"/>
      <c r="L14" s="558"/>
      <c r="M14" s="574"/>
      <c r="N14" s="557"/>
      <c r="O14" s="558"/>
      <c r="P14" s="574"/>
      <c r="Q14" s="558"/>
      <c r="R14" s="574"/>
      <c r="S14" s="557"/>
      <c r="T14" s="558"/>
      <c r="U14" s="574"/>
      <c r="V14" s="557"/>
      <c r="W14" s="558"/>
    </row>
    <row r="15" spans="1:23" ht="27.75" customHeight="1">
      <c r="A15" s="390"/>
      <c r="B15" s="560"/>
      <c r="C15" s="575" t="s">
        <v>248</v>
      </c>
      <c r="D15" s="572" t="s">
        <v>134</v>
      </c>
      <c r="E15" s="554"/>
      <c r="F15" s="550" t="s">
        <v>135</v>
      </c>
      <c r="G15" s="552"/>
      <c r="H15" s="552"/>
      <c r="I15" s="551"/>
      <c r="J15" s="550" t="s">
        <v>249</v>
      </c>
      <c r="K15" s="552"/>
      <c r="L15" s="552"/>
      <c r="M15" s="551"/>
      <c r="N15" s="580" t="s">
        <v>250</v>
      </c>
      <c r="O15" s="554"/>
      <c r="P15" s="572" t="s">
        <v>136</v>
      </c>
      <c r="Q15" s="554"/>
      <c r="R15" s="550" t="s">
        <v>137</v>
      </c>
      <c r="S15" s="552"/>
      <c r="T15" s="552"/>
      <c r="U15" s="552"/>
      <c r="V15" s="552"/>
      <c r="W15" s="551"/>
    </row>
    <row r="16" spans="2:23" ht="27.75" customHeight="1">
      <c r="B16" s="560"/>
      <c r="C16" s="576"/>
      <c r="D16" s="578"/>
      <c r="E16" s="579"/>
      <c r="F16" s="550" t="s">
        <v>138</v>
      </c>
      <c r="G16" s="551"/>
      <c r="H16" s="550" t="s">
        <v>139</v>
      </c>
      <c r="I16" s="551"/>
      <c r="J16" s="550" t="s">
        <v>126</v>
      </c>
      <c r="K16" s="551"/>
      <c r="L16" s="550" t="s">
        <v>140</v>
      </c>
      <c r="M16" s="551"/>
      <c r="N16" s="578"/>
      <c r="O16" s="579"/>
      <c r="P16" s="578"/>
      <c r="Q16" s="579"/>
      <c r="R16" s="550" t="s">
        <v>130</v>
      </c>
      <c r="S16" s="551"/>
      <c r="T16" s="550" t="s">
        <v>141</v>
      </c>
      <c r="U16" s="551"/>
      <c r="V16" s="550" t="s">
        <v>131</v>
      </c>
      <c r="W16" s="551"/>
    </row>
    <row r="17" spans="2:23" ht="27.75" customHeight="1">
      <c r="B17" s="560"/>
      <c r="C17" s="576"/>
      <c r="D17" s="389">
        <v>10</v>
      </c>
      <c r="E17" s="391"/>
      <c r="F17" s="389">
        <v>11</v>
      </c>
      <c r="G17" s="391"/>
      <c r="H17" s="389">
        <v>12</v>
      </c>
      <c r="I17" s="391"/>
      <c r="J17" s="389">
        <v>13</v>
      </c>
      <c r="K17" s="391"/>
      <c r="L17" s="389">
        <v>14</v>
      </c>
      <c r="M17" s="391"/>
      <c r="N17" s="389">
        <v>15</v>
      </c>
      <c r="O17" s="391"/>
      <c r="P17" s="389">
        <v>16</v>
      </c>
      <c r="Q17" s="391"/>
      <c r="R17" s="389">
        <v>17</v>
      </c>
      <c r="S17" s="391"/>
      <c r="T17" s="389">
        <v>18</v>
      </c>
      <c r="U17" s="391"/>
      <c r="V17" s="389">
        <v>19</v>
      </c>
      <c r="W17" s="391"/>
    </row>
    <row r="18" spans="2:23" ht="61.5" customHeight="1">
      <c r="B18" s="560"/>
      <c r="C18" s="577"/>
      <c r="D18" s="568">
        <v>61</v>
      </c>
      <c r="E18" s="569"/>
      <c r="F18" s="568">
        <v>96010</v>
      </c>
      <c r="G18" s="569"/>
      <c r="H18" s="568">
        <v>97602</v>
      </c>
      <c r="I18" s="569"/>
      <c r="J18" s="568">
        <v>27218</v>
      </c>
      <c r="K18" s="569"/>
      <c r="L18" s="568">
        <v>162802</v>
      </c>
      <c r="M18" s="569"/>
      <c r="N18" s="568">
        <v>3592</v>
      </c>
      <c r="O18" s="569"/>
      <c r="P18" s="568">
        <v>52000</v>
      </c>
      <c r="Q18" s="569"/>
      <c r="R18" s="568"/>
      <c r="S18" s="569"/>
      <c r="T18" s="568">
        <v>98093</v>
      </c>
      <c r="U18" s="569"/>
      <c r="V18" s="568">
        <v>64709</v>
      </c>
      <c r="W18" s="569"/>
    </row>
    <row r="19" spans="2:23" ht="27.75" customHeight="1">
      <c r="B19" s="560"/>
      <c r="C19" s="562" t="s">
        <v>142</v>
      </c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82"/>
      <c r="T19" s="582"/>
      <c r="U19" s="582"/>
      <c r="V19" s="582"/>
      <c r="W19" s="582"/>
    </row>
    <row r="20" spans="2:23" ht="27.75" customHeight="1">
      <c r="B20" s="560"/>
      <c r="C20" s="583" t="s">
        <v>251</v>
      </c>
      <c r="D20" s="550" t="s">
        <v>143</v>
      </c>
      <c r="E20" s="552"/>
      <c r="F20" s="551"/>
      <c r="G20" s="550" t="s">
        <v>144</v>
      </c>
      <c r="H20" s="552"/>
      <c r="I20" s="551"/>
      <c r="J20" s="550" t="s">
        <v>145</v>
      </c>
      <c r="K20" s="586"/>
      <c r="L20" s="587"/>
      <c r="M20" s="550" t="s">
        <v>146</v>
      </c>
      <c r="N20" s="552"/>
      <c r="O20" s="551"/>
      <c r="P20" s="550" t="s">
        <v>132</v>
      </c>
      <c r="Q20" s="586"/>
      <c r="R20" s="587"/>
      <c r="S20" s="588"/>
      <c r="T20" s="589"/>
      <c r="U20" s="590"/>
      <c r="V20" s="589"/>
      <c r="W20" s="589"/>
    </row>
    <row r="21" spans="2:23" ht="27.75" customHeight="1">
      <c r="B21" s="560"/>
      <c r="C21" s="584"/>
      <c r="D21" s="389">
        <v>20</v>
      </c>
      <c r="E21" s="572">
        <v>5</v>
      </c>
      <c r="F21" s="554"/>
      <c r="G21" s="389">
        <v>21</v>
      </c>
      <c r="H21" s="572">
        <v>3</v>
      </c>
      <c r="I21" s="554"/>
      <c r="J21" s="389">
        <v>22</v>
      </c>
      <c r="K21" s="553">
        <v>3</v>
      </c>
      <c r="L21" s="594"/>
      <c r="M21" s="389">
        <v>23</v>
      </c>
      <c r="N21" s="572">
        <v>1</v>
      </c>
      <c r="O21" s="554"/>
      <c r="P21" s="389">
        <v>24</v>
      </c>
      <c r="Q21" s="572">
        <v>12</v>
      </c>
      <c r="R21" s="594"/>
      <c r="S21" s="392"/>
      <c r="T21" s="393"/>
      <c r="U21" s="393"/>
      <c r="V21" s="393"/>
      <c r="W21" s="393"/>
    </row>
    <row r="22" spans="2:23" ht="56.25" customHeight="1">
      <c r="B22" s="561"/>
      <c r="C22" s="585"/>
      <c r="D22" s="439"/>
      <c r="E22" s="593"/>
      <c r="F22" s="579"/>
      <c r="G22" s="439"/>
      <c r="H22" s="593"/>
      <c r="I22" s="579"/>
      <c r="J22" s="439"/>
      <c r="K22" s="557"/>
      <c r="L22" s="558"/>
      <c r="M22" s="439"/>
      <c r="N22" s="593"/>
      <c r="O22" s="579"/>
      <c r="P22" s="439"/>
      <c r="Q22" s="557"/>
      <c r="R22" s="558"/>
      <c r="S22" s="392"/>
      <c r="T22" s="393"/>
      <c r="U22" s="393"/>
      <c r="V22" s="393"/>
      <c r="W22" s="393"/>
    </row>
    <row r="23" spans="3:24" ht="15.75">
      <c r="C23" s="394"/>
      <c r="D23" s="394"/>
      <c r="E23" s="394"/>
      <c r="F23" s="394"/>
      <c r="Q23" s="394"/>
      <c r="R23" s="394"/>
      <c r="S23" s="394"/>
      <c r="T23" s="394"/>
      <c r="U23" s="394"/>
      <c r="V23" s="394"/>
      <c r="W23" s="394"/>
      <c r="X23" s="395"/>
    </row>
  </sheetData>
  <sheetProtection/>
  <mergeCells count="69">
    <mergeCell ref="B4:W4"/>
    <mergeCell ref="B2:V2"/>
    <mergeCell ref="H21:I22"/>
    <mergeCell ref="K21:L22"/>
    <mergeCell ref="N21:O22"/>
    <mergeCell ref="Q21:R22"/>
    <mergeCell ref="E21:F22"/>
    <mergeCell ref="L18:M18"/>
    <mergeCell ref="N18:O18"/>
    <mergeCell ref="P18:Q18"/>
    <mergeCell ref="B1:W1"/>
    <mergeCell ref="C19:W19"/>
    <mergeCell ref="C20:C22"/>
    <mergeCell ref="D20:F20"/>
    <mergeCell ref="G20:I20"/>
    <mergeCell ref="J20:L20"/>
    <mergeCell ref="M20:O20"/>
    <mergeCell ref="P20:R20"/>
    <mergeCell ref="S20:T20"/>
    <mergeCell ref="U20:W20"/>
    <mergeCell ref="R18:S18"/>
    <mergeCell ref="T18:U18"/>
    <mergeCell ref="V18:W18"/>
    <mergeCell ref="R15:W15"/>
    <mergeCell ref="F16:G16"/>
    <mergeCell ref="H16:I16"/>
    <mergeCell ref="J16:K16"/>
    <mergeCell ref="L16:M16"/>
    <mergeCell ref="R16:S16"/>
    <mergeCell ref="T16:U16"/>
    <mergeCell ref="V16:W16"/>
    <mergeCell ref="C15:C18"/>
    <mergeCell ref="D15:E16"/>
    <mergeCell ref="F15:I15"/>
    <mergeCell ref="J15:M15"/>
    <mergeCell ref="N15:O16"/>
    <mergeCell ref="P15:Q16"/>
    <mergeCell ref="D18:E18"/>
    <mergeCell ref="F18:G18"/>
    <mergeCell ref="H18:I18"/>
    <mergeCell ref="J18:K18"/>
    <mergeCell ref="V11:W14"/>
    <mergeCell ref="D12:F12"/>
    <mergeCell ref="G12:I12"/>
    <mergeCell ref="J12:J14"/>
    <mergeCell ref="M12:M14"/>
    <mergeCell ref="P12:P14"/>
    <mergeCell ref="R12:R14"/>
    <mergeCell ref="U12:U14"/>
    <mergeCell ref="E13:F13"/>
    <mergeCell ref="B9:B22"/>
    <mergeCell ref="C9:W9"/>
    <mergeCell ref="C10:C14"/>
    <mergeCell ref="D10:F10"/>
    <mergeCell ref="G10:I10"/>
    <mergeCell ref="J10:L10"/>
    <mergeCell ref="M10:O10"/>
    <mergeCell ref="H13:I13"/>
    <mergeCell ref="E11:F11"/>
    <mergeCell ref="H11:I11"/>
    <mergeCell ref="P10:Q10"/>
    <mergeCell ref="R10:T10"/>
    <mergeCell ref="U10:W10"/>
    <mergeCell ref="S11:T14"/>
    <mergeCell ref="D14:F14"/>
    <mergeCell ref="G14:I14"/>
    <mergeCell ref="K11:L14"/>
    <mergeCell ref="N11:O14"/>
    <mergeCell ref="Q11:Q14"/>
  </mergeCells>
  <printOptions horizontalCentered="1" verticalCentered="1"/>
  <pageMargins left="0.5905511811023623" right="0.3937007874015748" top="0.3937007874015748" bottom="0.1968503937007874" header="0.31496062992125984" footer="0.31496062992125984"/>
  <pageSetup horizontalDpi="600" verticalDpi="600" orientation="landscape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8"/>
  <sheetViews>
    <sheetView view="pageBreakPreview" zoomScaleNormal="115" zoomScaleSheetLayoutView="100" zoomScalePageLayoutView="55" workbookViewId="0" topLeftCell="A31">
      <selection activeCell="U13" sqref="U1:AF16384"/>
    </sheetView>
  </sheetViews>
  <sheetFormatPr defaultColWidth="11.421875" defaultRowHeight="12.75"/>
  <cols>
    <col min="1" max="1" width="3.00390625" style="216" customWidth="1"/>
    <col min="2" max="2" width="2.421875" style="216" customWidth="1"/>
    <col min="3" max="3" width="0.85546875" style="216" customWidth="1"/>
    <col min="4" max="4" width="50.421875" style="216" customWidth="1"/>
    <col min="5" max="5" width="1.1484375" style="216" customWidth="1"/>
    <col min="6" max="6" width="0.85546875" style="216" customWidth="1"/>
    <col min="7" max="7" width="9.421875" style="216" customWidth="1"/>
    <col min="8" max="8" width="0.5625" style="216" customWidth="1"/>
    <col min="9" max="9" width="2.00390625" style="216" customWidth="1"/>
    <col min="10" max="10" width="3.8515625" style="216" customWidth="1"/>
    <col min="11" max="11" width="2.421875" style="216" customWidth="1"/>
    <col min="12" max="12" width="9.7109375" style="216" customWidth="1"/>
    <col min="13" max="13" width="0.85546875" style="216" customWidth="1"/>
    <col min="14" max="14" width="9.421875" style="216" customWidth="1"/>
    <col min="15" max="15" width="1.28515625" style="216" customWidth="1"/>
    <col min="16" max="16" width="0.9921875" style="216" hidden="1" customWidth="1"/>
    <col min="17" max="17" width="4.00390625" style="216" customWidth="1"/>
    <col min="18" max="18" width="1.8515625" style="216" customWidth="1"/>
    <col min="19" max="19" width="10.8515625" style="216" customWidth="1"/>
    <col min="20" max="20" width="12.57421875" style="216" customWidth="1"/>
    <col min="21" max="16384" width="11.421875" style="216" customWidth="1"/>
  </cols>
  <sheetData>
    <row r="1" spans="2:20" s="215" customFormat="1" ht="12.75">
      <c r="B1" s="595" t="s">
        <v>263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</row>
    <row r="2" spans="2:20" s="215" customFormat="1" ht="12.75">
      <c r="B2" s="595" t="s">
        <v>264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</row>
    <row r="3" s="215" customFormat="1" ht="12.75"/>
    <row r="4" spans="2:20" s="215" customFormat="1" ht="12.75">
      <c r="B4" s="595" t="s">
        <v>265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</row>
    <row r="5" spans="2:20" s="215" customFormat="1" ht="12.75">
      <c r="B5" s="595" t="s">
        <v>849</v>
      </c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</row>
    <row r="6" spans="2:20" s="215" customFormat="1" ht="12.75"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</row>
    <row r="7" ht="12.75"/>
    <row r="8" spans="2:19" s="213" customFormat="1" ht="15.75" customHeight="1">
      <c r="B8" s="217" t="s">
        <v>302</v>
      </c>
      <c r="D8" s="214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</row>
    <row r="9" ht="6" customHeight="1" thickBot="1"/>
    <row r="10" spans="2:20" ht="12.75" customHeight="1">
      <c r="B10" s="604" t="s">
        <v>207</v>
      </c>
      <c r="C10" s="605"/>
      <c r="D10" s="605"/>
      <c r="E10" s="606"/>
      <c r="F10" s="614" t="s">
        <v>394</v>
      </c>
      <c r="G10" s="600"/>
      <c r="H10" s="600"/>
      <c r="I10" s="600"/>
      <c r="J10" s="600"/>
      <c r="K10" s="600"/>
      <c r="L10" s="601"/>
      <c r="M10" s="251"/>
      <c r="N10" s="600" t="s">
        <v>416</v>
      </c>
      <c r="O10" s="600"/>
      <c r="P10" s="600"/>
      <c r="Q10" s="600"/>
      <c r="R10" s="600"/>
      <c r="S10" s="601"/>
      <c r="T10" s="598" t="s">
        <v>268</v>
      </c>
    </row>
    <row r="11" spans="2:20" ht="27.75" customHeight="1" thickBot="1">
      <c r="B11" s="607"/>
      <c r="C11" s="608"/>
      <c r="D11" s="608"/>
      <c r="E11" s="609"/>
      <c r="F11" s="615"/>
      <c r="G11" s="602"/>
      <c r="H11" s="602"/>
      <c r="I11" s="602"/>
      <c r="J11" s="602"/>
      <c r="K11" s="602"/>
      <c r="L11" s="603"/>
      <c r="M11" s="252"/>
      <c r="N11" s="602"/>
      <c r="O11" s="602"/>
      <c r="P11" s="602"/>
      <c r="Q11" s="602"/>
      <c r="R11" s="602"/>
      <c r="S11" s="603"/>
      <c r="T11" s="599"/>
    </row>
    <row r="12" spans="2:20" ht="12.75">
      <c r="B12" s="253" t="s">
        <v>208</v>
      </c>
      <c r="C12" s="254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6"/>
    </row>
    <row r="13" spans="2:20" ht="19.5" customHeight="1">
      <c r="B13" s="596">
        <v>1</v>
      </c>
      <c r="C13" s="218"/>
      <c r="D13" s="219" t="s">
        <v>209</v>
      </c>
      <c r="E13" s="220"/>
      <c r="G13" s="221">
        <v>17875</v>
      </c>
      <c r="I13" s="218"/>
      <c r="J13" s="218"/>
      <c r="K13" s="218" t="s">
        <v>241</v>
      </c>
      <c r="L13" s="222">
        <v>99.86033519553072</v>
      </c>
      <c r="N13" s="221">
        <v>16049</v>
      </c>
      <c r="O13" s="218"/>
      <c r="Q13" s="218"/>
      <c r="R13" s="218" t="s">
        <v>241</v>
      </c>
      <c r="S13" s="222">
        <v>90.16292134831461</v>
      </c>
      <c r="T13" s="610" t="s">
        <v>282</v>
      </c>
    </row>
    <row r="14" spans="2:20" ht="16.5" customHeight="1">
      <c r="B14" s="597"/>
      <c r="C14" s="223"/>
      <c r="D14" s="224" t="s">
        <v>210</v>
      </c>
      <c r="E14" s="225"/>
      <c r="G14" s="226">
        <v>179</v>
      </c>
      <c r="I14" s="223"/>
      <c r="J14" s="223"/>
      <c r="K14" s="223"/>
      <c r="L14" s="227"/>
      <c r="N14" s="226">
        <v>178</v>
      </c>
      <c r="O14" s="223"/>
      <c r="Q14" s="223"/>
      <c r="R14" s="223"/>
      <c r="S14" s="227"/>
      <c r="T14" s="611"/>
    </row>
    <row r="15" spans="2:20" ht="18.75" customHeight="1">
      <c r="B15" s="596">
        <v>2</v>
      </c>
      <c r="C15" s="218"/>
      <c r="D15" s="219" t="s">
        <v>211</v>
      </c>
      <c r="E15" s="220"/>
      <c r="G15" s="221">
        <v>490</v>
      </c>
      <c r="I15" s="218"/>
      <c r="J15" s="218"/>
      <c r="K15" s="218" t="s">
        <v>241</v>
      </c>
      <c r="L15" s="222">
        <v>4.298245614035087</v>
      </c>
      <c r="N15" s="219">
        <v>507</v>
      </c>
      <c r="O15" s="218"/>
      <c r="Q15" s="218"/>
      <c r="R15" s="218" t="s">
        <v>241</v>
      </c>
      <c r="S15" s="222">
        <v>4.486725663716814</v>
      </c>
      <c r="T15" s="610" t="s">
        <v>284</v>
      </c>
    </row>
    <row r="16" spans="2:20" ht="15" customHeight="1">
      <c r="B16" s="597"/>
      <c r="C16" s="223"/>
      <c r="D16" s="224" t="s">
        <v>212</v>
      </c>
      <c r="E16" s="225"/>
      <c r="G16" s="228">
        <v>114</v>
      </c>
      <c r="I16" s="223"/>
      <c r="J16" s="223"/>
      <c r="K16" s="223"/>
      <c r="L16" s="227"/>
      <c r="N16" s="228">
        <v>113</v>
      </c>
      <c r="O16" s="223"/>
      <c r="Q16" s="223"/>
      <c r="R16" s="223"/>
      <c r="S16" s="227"/>
      <c r="T16" s="611"/>
    </row>
    <row r="17" spans="2:20" ht="21" customHeight="1">
      <c r="B17" s="616" t="s">
        <v>213</v>
      </c>
      <c r="C17" s="218"/>
      <c r="D17" s="219" t="s">
        <v>214</v>
      </c>
      <c r="E17" s="220"/>
      <c r="G17" s="219">
        <v>75</v>
      </c>
      <c r="I17" s="218"/>
      <c r="J17" s="218"/>
      <c r="K17" s="218" t="s">
        <v>241</v>
      </c>
      <c r="L17" s="222">
        <v>1</v>
      </c>
      <c r="N17" s="219">
        <v>77</v>
      </c>
      <c r="O17" s="218"/>
      <c r="Q17" s="218"/>
      <c r="R17" s="218" t="s">
        <v>241</v>
      </c>
      <c r="S17" s="222">
        <v>1</v>
      </c>
      <c r="T17" s="229" t="s">
        <v>303</v>
      </c>
    </row>
    <row r="18" spans="2:20" ht="27" customHeight="1">
      <c r="B18" s="611"/>
      <c r="C18" s="218"/>
      <c r="D18" s="230" t="s">
        <v>215</v>
      </c>
      <c r="E18" s="225"/>
      <c r="G18" s="228">
        <v>75</v>
      </c>
      <c r="I18" s="223"/>
      <c r="J18" s="223"/>
      <c r="K18" s="223"/>
      <c r="L18" s="227"/>
      <c r="N18" s="228">
        <v>77</v>
      </c>
      <c r="O18" s="223"/>
      <c r="Q18" s="223"/>
      <c r="R18" s="223"/>
      <c r="S18" s="227"/>
      <c r="T18" s="229"/>
    </row>
    <row r="19" spans="2:20" ht="18.75" customHeight="1">
      <c r="B19" s="596" t="s">
        <v>216</v>
      </c>
      <c r="C19" s="218"/>
      <c r="D19" s="219" t="s">
        <v>217</v>
      </c>
      <c r="E19" s="220"/>
      <c r="G19" s="219">
        <v>131</v>
      </c>
      <c r="H19" s="216" t="s">
        <v>240</v>
      </c>
      <c r="I19" s="218"/>
      <c r="J19" s="218">
        <v>100</v>
      </c>
      <c r="K19" s="218" t="s">
        <v>241</v>
      </c>
      <c r="L19" s="231">
        <v>0.27</v>
      </c>
      <c r="N19" s="219">
        <v>153</v>
      </c>
      <c r="O19" s="218" t="s">
        <v>240</v>
      </c>
      <c r="Q19" s="218">
        <v>100</v>
      </c>
      <c r="R19" s="218" t="s">
        <v>241</v>
      </c>
      <c r="S19" s="231">
        <v>0.30177514792899407</v>
      </c>
      <c r="T19" s="610" t="s">
        <v>286</v>
      </c>
    </row>
    <row r="20" spans="2:20" ht="17.25" customHeight="1">
      <c r="B20" s="597"/>
      <c r="C20" s="223"/>
      <c r="D20" s="224" t="s">
        <v>218</v>
      </c>
      <c r="E20" s="225"/>
      <c r="G20" s="224">
        <v>490</v>
      </c>
      <c r="I20" s="223"/>
      <c r="J20" s="223"/>
      <c r="K20" s="223"/>
      <c r="L20" s="227"/>
      <c r="N20" s="224">
        <v>507</v>
      </c>
      <c r="O20" s="223"/>
      <c r="Q20" s="223"/>
      <c r="R20" s="223"/>
      <c r="S20" s="227"/>
      <c r="T20" s="611"/>
    </row>
    <row r="21" spans="2:20" ht="30" customHeight="1">
      <c r="B21" s="596" t="s">
        <v>219</v>
      </c>
      <c r="C21" s="218"/>
      <c r="D21" s="232" t="s">
        <v>220</v>
      </c>
      <c r="E21" s="220"/>
      <c r="G21" s="221">
        <v>487</v>
      </c>
      <c r="I21" s="218"/>
      <c r="J21" s="218"/>
      <c r="K21" s="218" t="s">
        <v>241</v>
      </c>
      <c r="L21" s="233">
        <v>22.136363636363637</v>
      </c>
      <c r="N21" s="221">
        <v>487</v>
      </c>
      <c r="O21" s="218"/>
      <c r="Q21" s="218"/>
      <c r="R21" s="218" t="s">
        <v>241</v>
      </c>
      <c r="S21" s="233">
        <v>22.136363636363637</v>
      </c>
      <c r="T21" s="612" t="s">
        <v>287</v>
      </c>
    </row>
    <row r="22" spans="2:20" ht="24">
      <c r="B22" s="597"/>
      <c r="C22" s="223"/>
      <c r="D22" s="230" t="s">
        <v>221</v>
      </c>
      <c r="E22" s="225"/>
      <c r="G22" s="226">
        <v>22</v>
      </c>
      <c r="I22" s="223"/>
      <c r="J22" s="223"/>
      <c r="K22" s="223"/>
      <c r="L22" s="227"/>
      <c r="N22" s="226">
        <v>22</v>
      </c>
      <c r="O22" s="223"/>
      <c r="Q22" s="223"/>
      <c r="R22" s="223"/>
      <c r="S22" s="227"/>
      <c r="T22" s="611"/>
    </row>
    <row r="23" spans="2:20" ht="12.75">
      <c r="B23" s="253" t="s">
        <v>222</v>
      </c>
      <c r="C23" s="257"/>
      <c r="D23" s="258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</row>
    <row r="24" spans="2:20" ht="23.25" customHeight="1">
      <c r="B24" s="596">
        <v>1</v>
      </c>
      <c r="C24" s="218"/>
      <c r="D24" s="219" t="s">
        <v>301</v>
      </c>
      <c r="E24" s="220"/>
      <c r="G24" s="264">
        <v>18362</v>
      </c>
      <c r="H24" s="216" t="s">
        <v>240</v>
      </c>
      <c r="I24" s="218"/>
      <c r="J24" s="218">
        <v>100</v>
      </c>
      <c r="K24" s="218" t="s">
        <v>241</v>
      </c>
      <c r="L24" s="231">
        <v>0.9909871013006638</v>
      </c>
      <c r="N24" s="264">
        <v>16536</v>
      </c>
      <c r="O24" s="218" t="s">
        <v>240</v>
      </c>
      <c r="Q24" s="218">
        <v>100</v>
      </c>
      <c r="R24" s="218" t="s">
        <v>241</v>
      </c>
      <c r="S24" s="231">
        <v>0.9747701013911814</v>
      </c>
      <c r="T24" s="612" t="s">
        <v>288</v>
      </c>
    </row>
    <row r="25" spans="2:20" ht="20.25" customHeight="1">
      <c r="B25" s="597"/>
      <c r="C25" s="223"/>
      <c r="D25" s="235" t="s">
        <v>242</v>
      </c>
      <c r="E25" s="236"/>
      <c r="G25" s="463">
        <v>18529</v>
      </c>
      <c r="H25" s="245"/>
      <c r="I25" s="223"/>
      <c r="J25" s="223"/>
      <c r="K25" s="223"/>
      <c r="L25" s="227"/>
      <c r="N25" s="265">
        <v>16964</v>
      </c>
      <c r="O25" s="223"/>
      <c r="Q25" s="223"/>
      <c r="R25" s="223"/>
      <c r="S25" s="227"/>
      <c r="T25" s="611"/>
    </row>
    <row r="26" spans="2:20" ht="20.25" customHeight="1">
      <c r="B26" s="237">
        <v>2</v>
      </c>
      <c r="C26" s="218"/>
      <c r="D26" s="218" t="s">
        <v>243</v>
      </c>
      <c r="E26" s="238"/>
      <c r="G26" s="221">
        <v>1272</v>
      </c>
      <c r="H26" s="216" t="s">
        <v>240</v>
      </c>
      <c r="I26" s="218"/>
      <c r="J26" s="218">
        <v>100</v>
      </c>
      <c r="K26" s="218" t="s">
        <v>241</v>
      </c>
      <c r="L26" s="231">
        <v>0.9874059169833819</v>
      </c>
      <c r="N26" s="234">
        <v>1150</v>
      </c>
      <c r="O26" s="218" t="s">
        <v>240</v>
      </c>
      <c r="Q26" s="218">
        <v>100</v>
      </c>
      <c r="R26" s="218" t="s">
        <v>241</v>
      </c>
      <c r="S26" s="231">
        <v>0.9668415388754371</v>
      </c>
      <c r="T26" s="229" t="s">
        <v>288</v>
      </c>
    </row>
    <row r="27" spans="2:20" ht="19.5" customHeight="1">
      <c r="B27" s="237"/>
      <c r="C27" s="218"/>
      <c r="D27" s="239" t="s">
        <v>244</v>
      </c>
      <c r="E27" s="238"/>
      <c r="G27" s="226">
        <v>1288.224</v>
      </c>
      <c r="I27" s="223"/>
      <c r="J27" s="223"/>
      <c r="K27" s="223"/>
      <c r="L27" s="227"/>
      <c r="N27" s="226">
        <v>1189.44</v>
      </c>
      <c r="O27" s="223"/>
      <c r="Q27" s="223"/>
      <c r="R27" s="223"/>
      <c r="S27" s="227"/>
      <c r="T27" s="229"/>
    </row>
    <row r="28" spans="2:20" ht="19.5" customHeight="1">
      <c r="B28" s="240">
        <v>3</v>
      </c>
      <c r="C28" s="241"/>
      <c r="D28" s="242" t="s">
        <v>223</v>
      </c>
      <c r="E28" s="243"/>
      <c r="G28" s="234">
        <v>177</v>
      </c>
      <c r="I28" s="218" t="s">
        <v>240</v>
      </c>
      <c r="J28" s="218">
        <v>100</v>
      </c>
      <c r="K28" s="218" t="s">
        <v>241</v>
      </c>
      <c r="L28" s="231">
        <v>0.688715953307393</v>
      </c>
      <c r="N28" s="234">
        <v>137</v>
      </c>
      <c r="P28" s="218" t="s">
        <v>240</v>
      </c>
      <c r="Q28" s="218">
        <v>100</v>
      </c>
      <c r="R28" s="218" t="s">
        <v>241</v>
      </c>
      <c r="S28" s="231">
        <v>0.5330739299610895</v>
      </c>
      <c r="T28" s="244" t="s">
        <v>288</v>
      </c>
    </row>
    <row r="29" spans="2:20" ht="26.25" customHeight="1">
      <c r="B29" s="237"/>
      <c r="C29" s="218"/>
      <c r="D29" s="235" t="s">
        <v>224</v>
      </c>
      <c r="E29" s="238"/>
      <c r="G29" s="224">
        <v>257</v>
      </c>
      <c r="I29" s="223"/>
      <c r="J29" s="223"/>
      <c r="K29" s="223"/>
      <c r="L29" s="227"/>
      <c r="M29" s="245"/>
      <c r="N29" s="266">
        <v>257</v>
      </c>
      <c r="P29" s="223"/>
      <c r="Q29" s="223"/>
      <c r="R29" s="223"/>
      <c r="S29" s="227"/>
      <c r="T29" s="203"/>
    </row>
    <row r="30" spans="2:20" ht="17.25" customHeight="1">
      <c r="B30" s="596">
        <v>4</v>
      </c>
      <c r="C30" s="241"/>
      <c r="D30" s="242" t="s">
        <v>225</v>
      </c>
      <c r="E30" s="246"/>
      <c r="G30" s="234">
        <v>81</v>
      </c>
      <c r="H30" s="216" t="s">
        <v>240</v>
      </c>
      <c r="I30" s="218"/>
      <c r="J30" s="218">
        <v>100</v>
      </c>
      <c r="K30" s="218" t="s">
        <v>241</v>
      </c>
      <c r="L30" s="231">
        <v>0.9900990099009901</v>
      </c>
      <c r="N30" s="234">
        <v>83</v>
      </c>
      <c r="O30" s="218" t="s">
        <v>240</v>
      </c>
      <c r="Q30" s="218">
        <v>100</v>
      </c>
      <c r="R30" s="218" t="s">
        <v>241</v>
      </c>
      <c r="S30" s="231">
        <v>0.9900990099009901</v>
      </c>
      <c r="T30" s="613" t="s">
        <v>288</v>
      </c>
    </row>
    <row r="31" spans="2:20" ht="24">
      <c r="B31" s="597"/>
      <c r="C31" s="223"/>
      <c r="D31" s="235" t="s">
        <v>226</v>
      </c>
      <c r="E31" s="236"/>
      <c r="G31" s="226">
        <v>81.81</v>
      </c>
      <c r="I31" s="223"/>
      <c r="J31" s="223"/>
      <c r="K31" s="223"/>
      <c r="L31" s="227"/>
      <c r="N31" s="266">
        <v>83.83</v>
      </c>
      <c r="O31" s="223"/>
      <c r="Q31" s="223"/>
      <c r="R31" s="223"/>
      <c r="S31" s="227"/>
      <c r="T31" s="611"/>
    </row>
    <row r="32" spans="2:20" ht="26.25" customHeight="1">
      <c r="B32" s="596">
        <v>5</v>
      </c>
      <c r="C32" s="218"/>
      <c r="D32" s="247" t="s">
        <v>291</v>
      </c>
      <c r="E32" s="220"/>
      <c r="G32" s="221">
        <v>15925</v>
      </c>
      <c r="H32" s="216" t="s">
        <v>240</v>
      </c>
      <c r="I32" s="218"/>
      <c r="J32" s="218">
        <v>100</v>
      </c>
      <c r="K32" s="218" t="s">
        <v>241</v>
      </c>
      <c r="L32" s="231">
        <v>0.990052844264843</v>
      </c>
      <c r="N32" s="221">
        <v>13950</v>
      </c>
      <c r="O32" s="218" t="s">
        <v>240</v>
      </c>
      <c r="Q32" s="218">
        <v>100</v>
      </c>
      <c r="R32" s="218" t="s">
        <v>241</v>
      </c>
      <c r="S32" s="231">
        <v>0.9978540772532188</v>
      </c>
      <c r="T32" s="612" t="s">
        <v>288</v>
      </c>
    </row>
    <row r="33" spans="2:20" ht="24">
      <c r="B33" s="597"/>
      <c r="C33" s="223"/>
      <c r="D33" s="230" t="s">
        <v>292</v>
      </c>
      <c r="E33" s="225"/>
      <c r="G33" s="267">
        <v>16085</v>
      </c>
      <c r="I33" s="223"/>
      <c r="J33" s="223"/>
      <c r="K33" s="223"/>
      <c r="L33" s="227"/>
      <c r="N33" s="267">
        <v>13980</v>
      </c>
      <c r="O33" s="223"/>
      <c r="Q33" s="223"/>
      <c r="R33" s="223"/>
      <c r="S33" s="227"/>
      <c r="T33" s="611"/>
    </row>
    <row r="34" spans="2:20" ht="12.75">
      <c r="B34" s="260" t="s">
        <v>227</v>
      </c>
      <c r="C34" s="257"/>
      <c r="D34" s="258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61"/>
    </row>
    <row r="35" spans="2:20" ht="12.75">
      <c r="B35" s="596">
        <v>1</v>
      </c>
      <c r="C35" s="218"/>
      <c r="D35" s="219" t="s">
        <v>228</v>
      </c>
      <c r="E35" s="220"/>
      <c r="G35" s="221">
        <v>404.25</v>
      </c>
      <c r="H35" s="216" t="s">
        <v>240</v>
      </c>
      <c r="I35" s="218"/>
      <c r="J35" s="218">
        <v>100</v>
      </c>
      <c r="K35" s="218" t="s">
        <v>241</v>
      </c>
      <c r="L35" s="231">
        <v>0.9625</v>
      </c>
      <c r="N35" s="221">
        <v>404.25</v>
      </c>
      <c r="O35" s="218" t="s">
        <v>240</v>
      </c>
      <c r="Q35" s="218">
        <v>100</v>
      </c>
      <c r="R35" s="218" t="s">
        <v>241</v>
      </c>
      <c r="S35" s="231">
        <v>0.9625</v>
      </c>
      <c r="T35" s="612" t="s">
        <v>288</v>
      </c>
    </row>
    <row r="36" spans="2:20" ht="16.5" customHeight="1">
      <c r="B36" s="597"/>
      <c r="C36" s="223"/>
      <c r="D36" s="230" t="s">
        <v>229</v>
      </c>
      <c r="E36" s="225"/>
      <c r="G36" s="226">
        <v>420</v>
      </c>
      <c r="I36" s="223"/>
      <c r="J36" s="223"/>
      <c r="K36" s="223"/>
      <c r="L36" s="227"/>
      <c r="N36" s="226">
        <v>420</v>
      </c>
      <c r="O36" s="223"/>
      <c r="Q36" s="223"/>
      <c r="R36" s="223"/>
      <c r="S36" s="227"/>
      <c r="T36" s="611"/>
    </row>
    <row r="37" spans="2:20" ht="12.75">
      <c r="B37" s="596">
        <v>2</v>
      </c>
      <c r="C37" s="218"/>
      <c r="D37" s="219" t="s">
        <v>230</v>
      </c>
      <c r="E37" s="220"/>
      <c r="G37" s="221">
        <v>496</v>
      </c>
      <c r="H37" s="216" t="s">
        <v>240</v>
      </c>
      <c r="I37" s="218"/>
      <c r="J37" s="218">
        <v>100</v>
      </c>
      <c r="K37" s="218" t="s">
        <v>241</v>
      </c>
      <c r="L37" s="231">
        <v>1.0122448979591836</v>
      </c>
      <c r="N37" s="221">
        <v>516</v>
      </c>
      <c r="O37" s="218" t="s">
        <v>240</v>
      </c>
      <c r="Q37" s="218">
        <v>100</v>
      </c>
      <c r="R37" s="218" t="s">
        <v>241</v>
      </c>
      <c r="S37" s="231">
        <v>1.017751479289941</v>
      </c>
      <c r="T37" s="229">
        <v>100</v>
      </c>
    </row>
    <row r="38" spans="1:20" ht="18.75" customHeight="1">
      <c r="A38" s="292"/>
      <c r="B38" s="597"/>
      <c r="C38" s="223"/>
      <c r="D38" s="230" t="s">
        <v>231</v>
      </c>
      <c r="E38" s="225"/>
      <c r="G38" s="267">
        <v>490</v>
      </c>
      <c r="I38" s="223"/>
      <c r="J38" s="223"/>
      <c r="K38" s="223"/>
      <c r="L38" s="227"/>
      <c r="N38" s="267">
        <v>507</v>
      </c>
      <c r="O38" s="223"/>
      <c r="Q38" s="223"/>
      <c r="R38" s="223"/>
      <c r="S38" s="227"/>
      <c r="T38" s="229"/>
    </row>
    <row r="39" spans="2:20" ht="12.75">
      <c r="B39" s="596">
        <v>3</v>
      </c>
      <c r="C39" s="218"/>
      <c r="D39" s="219" t="s">
        <v>294</v>
      </c>
      <c r="E39" s="220"/>
      <c r="G39" s="221">
        <v>62</v>
      </c>
      <c r="H39" s="216" t="s">
        <v>240</v>
      </c>
      <c r="I39" s="218"/>
      <c r="J39" s="218">
        <v>100</v>
      </c>
      <c r="K39" s="218" t="s">
        <v>241</v>
      </c>
      <c r="L39" s="231">
        <v>2.3846153846153846</v>
      </c>
      <c r="N39" s="221">
        <v>64</v>
      </c>
      <c r="O39" s="218" t="s">
        <v>240</v>
      </c>
      <c r="Q39" s="218">
        <v>100</v>
      </c>
      <c r="R39" s="218" t="s">
        <v>241</v>
      </c>
      <c r="S39" s="231">
        <v>2.4615384615384617</v>
      </c>
      <c r="T39" s="612" t="s">
        <v>334</v>
      </c>
    </row>
    <row r="40" spans="2:20" ht="24">
      <c r="B40" s="597"/>
      <c r="C40" s="223"/>
      <c r="D40" s="230" t="s">
        <v>232</v>
      </c>
      <c r="E40" s="225"/>
      <c r="G40" s="226">
        <v>26</v>
      </c>
      <c r="I40" s="223"/>
      <c r="J40" s="223"/>
      <c r="K40" s="223"/>
      <c r="L40" s="227"/>
      <c r="N40" s="226">
        <v>26</v>
      </c>
      <c r="O40" s="223"/>
      <c r="Q40" s="223"/>
      <c r="R40" s="223"/>
      <c r="S40" s="227"/>
      <c r="T40" s="611"/>
    </row>
    <row r="41" spans="2:20" ht="12.75">
      <c r="B41" s="260" t="s">
        <v>233</v>
      </c>
      <c r="C41" s="257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62"/>
      <c r="Q41" s="259"/>
      <c r="R41" s="259"/>
      <c r="S41" s="259"/>
      <c r="T41" s="261"/>
    </row>
    <row r="42" spans="2:20" ht="26.25" customHeight="1">
      <c r="B42" s="596">
        <v>1</v>
      </c>
      <c r="C42" s="218"/>
      <c r="D42" s="232" t="s">
        <v>234</v>
      </c>
      <c r="E42" s="220"/>
      <c r="G42" s="221">
        <v>18362</v>
      </c>
      <c r="H42" s="216" t="s">
        <v>240</v>
      </c>
      <c r="I42" s="218"/>
      <c r="J42" s="218">
        <v>100</v>
      </c>
      <c r="K42" s="218" t="s">
        <v>241</v>
      </c>
      <c r="L42" s="231">
        <v>0.9909871013006638</v>
      </c>
      <c r="N42" s="221">
        <v>16536</v>
      </c>
      <c r="O42" s="218" t="s">
        <v>240</v>
      </c>
      <c r="Q42" s="218">
        <v>100</v>
      </c>
      <c r="R42" s="218" t="s">
        <v>241</v>
      </c>
      <c r="S42" s="231">
        <v>0.9747701013911814</v>
      </c>
      <c r="T42" s="612" t="s">
        <v>333</v>
      </c>
    </row>
    <row r="43" spans="2:20" ht="27.75" customHeight="1">
      <c r="B43" s="597"/>
      <c r="C43" s="223"/>
      <c r="D43" s="230" t="s">
        <v>235</v>
      </c>
      <c r="E43" s="225"/>
      <c r="G43" s="226">
        <v>18529</v>
      </c>
      <c r="I43" s="223"/>
      <c r="J43" s="223"/>
      <c r="K43" s="223"/>
      <c r="L43" s="227"/>
      <c r="N43" s="226">
        <v>16964</v>
      </c>
      <c r="O43" s="223"/>
      <c r="Q43" s="223"/>
      <c r="R43" s="223"/>
      <c r="S43" s="227"/>
      <c r="T43" s="611"/>
    </row>
    <row r="44" spans="2:20" ht="24">
      <c r="B44" s="596">
        <v>2</v>
      </c>
      <c r="C44" s="218"/>
      <c r="D44" s="232" t="s">
        <v>236</v>
      </c>
      <c r="E44" s="220"/>
      <c r="G44" s="221">
        <v>1598</v>
      </c>
      <c r="H44" s="216" t="s">
        <v>240</v>
      </c>
      <c r="I44" s="218"/>
      <c r="J44" s="218">
        <v>100</v>
      </c>
      <c r="K44" s="218" t="s">
        <v>241</v>
      </c>
      <c r="L44" s="231">
        <v>0.9925465838509316</v>
      </c>
      <c r="N44" s="221">
        <v>1304</v>
      </c>
      <c r="O44" s="218" t="s">
        <v>240</v>
      </c>
      <c r="Q44" s="218">
        <v>100</v>
      </c>
      <c r="R44" s="218" t="s">
        <v>241</v>
      </c>
      <c r="S44" s="231">
        <v>0.9709605361131795</v>
      </c>
      <c r="T44" s="612" t="s">
        <v>333</v>
      </c>
    </row>
    <row r="45" spans="2:20" ht="30" customHeight="1">
      <c r="B45" s="597"/>
      <c r="C45" s="223"/>
      <c r="D45" s="230" t="s">
        <v>237</v>
      </c>
      <c r="E45" s="225"/>
      <c r="G45" s="226">
        <v>1610</v>
      </c>
      <c r="I45" s="223"/>
      <c r="J45" s="223"/>
      <c r="K45" s="223"/>
      <c r="L45" s="227"/>
      <c r="N45" s="226">
        <v>1343</v>
      </c>
      <c r="O45" s="223"/>
      <c r="Q45" s="223"/>
      <c r="R45" s="223"/>
      <c r="S45" s="227"/>
      <c r="T45" s="611"/>
    </row>
    <row r="46" spans="2:20" ht="12.75">
      <c r="B46" s="260" t="s">
        <v>238</v>
      </c>
      <c r="C46" s="257"/>
      <c r="D46" s="258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62"/>
      <c r="Q46" s="259"/>
      <c r="R46" s="259"/>
      <c r="S46" s="259"/>
      <c r="T46" s="261"/>
    </row>
    <row r="47" spans="2:20" ht="60" customHeight="1">
      <c r="B47" s="237">
        <v>1</v>
      </c>
      <c r="C47" s="218"/>
      <c r="D47" s="248" t="s">
        <v>245</v>
      </c>
      <c r="E47" s="220"/>
      <c r="G47" s="221">
        <v>427</v>
      </c>
      <c r="H47" s="216" t="s">
        <v>240</v>
      </c>
      <c r="I47" s="218"/>
      <c r="J47" s="218">
        <v>100</v>
      </c>
      <c r="K47" s="218" t="s">
        <v>241</v>
      </c>
      <c r="L47" s="233">
        <v>9.085106382978724</v>
      </c>
      <c r="N47" s="221">
        <v>394</v>
      </c>
      <c r="O47" s="216" t="s">
        <v>240</v>
      </c>
      <c r="P47" s="218"/>
      <c r="Q47" s="218">
        <v>100</v>
      </c>
      <c r="R47" s="218" t="s">
        <v>241</v>
      </c>
      <c r="S47" s="233">
        <v>8.208333333333334</v>
      </c>
      <c r="T47" s="612"/>
    </row>
    <row r="48" spans="2:20" ht="22.5">
      <c r="B48" s="249"/>
      <c r="C48" s="223"/>
      <c r="D48" s="250" t="s">
        <v>239</v>
      </c>
      <c r="E48" s="225"/>
      <c r="F48" s="280"/>
      <c r="G48" s="226">
        <v>47</v>
      </c>
      <c r="H48" s="245"/>
      <c r="I48" s="223"/>
      <c r="J48" s="223"/>
      <c r="K48" s="223"/>
      <c r="L48" s="227"/>
      <c r="M48" s="245"/>
      <c r="N48" s="226">
        <v>48</v>
      </c>
      <c r="O48" s="245"/>
      <c r="P48" s="223"/>
      <c r="Q48" s="223"/>
      <c r="R48" s="223"/>
      <c r="S48" s="227"/>
      <c r="T48" s="611"/>
    </row>
  </sheetData>
  <sheetProtection/>
  <mergeCells count="33">
    <mergeCell ref="B42:B43"/>
    <mergeCell ref="B44:B45"/>
    <mergeCell ref="B39:B40"/>
    <mergeCell ref="T35:T36"/>
    <mergeCell ref="T39:T40"/>
    <mergeCell ref="T44:T45"/>
    <mergeCell ref="B30:B31"/>
    <mergeCell ref="B32:B33"/>
    <mergeCell ref="B35:B36"/>
    <mergeCell ref="B37:B38"/>
    <mergeCell ref="B13:B14"/>
    <mergeCell ref="B17:B18"/>
    <mergeCell ref="B24:B25"/>
    <mergeCell ref="T13:T14"/>
    <mergeCell ref="T15:T16"/>
    <mergeCell ref="T47:T48"/>
    <mergeCell ref="T30:T31"/>
    <mergeCell ref="T19:T20"/>
    <mergeCell ref="F10:L11"/>
    <mergeCell ref="T24:T25"/>
    <mergeCell ref="T21:T22"/>
    <mergeCell ref="T32:T33"/>
    <mergeCell ref="T42:T43"/>
    <mergeCell ref="B5:T5"/>
    <mergeCell ref="B4:T4"/>
    <mergeCell ref="B1:T1"/>
    <mergeCell ref="B2:T2"/>
    <mergeCell ref="B19:B20"/>
    <mergeCell ref="B21:B22"/>
    <mergeCell ref="T10:T11"/>
    <mergeCell ref="N10:S11"/>
    <mergeCell ref="B10:E11"/>
    <mergeCell ref="B15:B16"/>
  </mergeCells>
  <printOptions/>
  <pageMargins left="0.7086614173228347" right="0.11811023622047245" top="0.9448818897637796" bottom="0.5905511811023623" header="0.31496062992125984" footer="0.31496062992125984"/>
  <pageSetup fitToHeight="0" horizontalDpi="600" verticalDpi="600" orientation="portrait" scale="73" r:id="rId4"/>
  <headerFooter>
    <oddFooter>&amp;C&amp;12 2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C3:J25"/>
  <sheetViews>
    <sheetView zoomScalePageLayoutView="0" workbookViewId="0" topLeftCell="A4">
      <selection activeCell="F9" sqref="F9"/>
    </sheetView>
  </sheetViews>
  <sheetFormatPr defaultColWidth="11.421875" defaultRowHeight="12.75"/>
  <sheetData>
    <row r="3" spans="3:10" ht="12.75">
      <c r="C3" s="268"/>
      <c r="D3" s="268"/>
      <c r="E3" s="268"/>
      <c r="F3" s="268"/>
      <c r="G3" s="268"/>
      <c r="H3" s="268"/>
      <c r="I3" s="268"/>
      <c r="J3" s="268"/>
    </row>
    <row r="4" spans="3:10" ht="12.75">
      <c r="C4" s="268"/>
      <c r="D4" s="268"/>
      <c r="E4" s="269" t="s">
        <v>271</v>
      </c>
      <c r="F4" s="268"/>
      <c r="G4" s="268"/>
      <c r="H4" s="268"/>
      <c r="I4" s="268"/>
      <c r="J4" s="268"/>
    </row>
    <row r="5" spans="3:10" ht="12.75">
      <c r="C5" s="268"/>
      <c r="D5" s="269"/>
      <c r="E5" s="617" t="s">
        <v>272</v>
      </c>
      <c r="F5" s="617"/>
      <c r="G5" s="617" t="s">
        <v>273</v>
      </c>
      <c r="H5" s="617"/>
      <c r="I5" s="268"/>
      <c r="J5" s="268"/>
    </row>
    <row r="6" spans="3:10" ht="12.75">
      <c r="C6" s="268"/>
      <c r="D6" s="270" t="s">
        <v>274</v>
      </c>
      <c r="E6" s="269" t="s">
        <v>19</v>
      </c>
      <c r="F6" s="269" t="s">
        <v>20</v>
      </c>
      <c r="G6" s="269" t="s">
        <v>19</v>
      </c>
      <c r="H6" s="269" t="s">
        <v>20</v>
      </c>
      <c r="I6" s="269" t="s">
        <v>275</v>
      </c>
      <c r="J6" s="269"/>
    </row>
    <row r="7" spans="3:10" ht="12.75">
      <c r="C7" s="268" t="s">
        <v>276</v>
      </c>
      <c r="D7" s="270">
        <v>6</v>
      </c>
      <c r="E7" s="270">
        <v>191</v>
      </c>
      <c r="F7" s="270">
        <v>6</v>
      </c>
      <c r="G7" s="269">
        <v>6</v>
      </c>
      <c r="H7" s="269">
        <v>0</v>
      </c>
      <c r="I7" s="270">
        <v>19</v>
      </c>
      <c r="J7" s="269"/>
    </row>
    <row r="8" spans="3:10" ht="12.75">
      <c r="C8" s="268" t="s">
        <v>277</v>
      </c>
      <c r="D8" s="270">
        <v>16</v>
      </c>
      <c r="E8" s="270">
        <v>132</v>
      </c>
      <c r="F8" s="270">
        <v>21</v>
      </c>
      <c r="G8" s="269">
        <v>0</v>
      </c>
      <c r="H8" s="269">
        <v>1</v>
      </c>
      <c r="I8" s="270">
        <v>34</v>
      </c>
      <c r="J8" s="269"/>
    </row>
    <row r="9" spans="3:10" ht="12.75">
      <c r="C9" s="268" t="s">
        <v>277</v>
      </c>
      <c r="D9" s="270">
        <v>17</v>
      </c>
      <c r="E9" s="270">
        <v>33</v>
      </c>
      <c r="F9" s="270">
        <v>3</v>
      </c>
      <c r="G9" s="269">
        <v>0</v>
      </c>
      <c r="H9" s="269">
        <v>0</v>
      </c>
      <c r="I9" s="270">
        <v>20</v>
      </c>
      <c r="J9" s="269"/>
    </row>
    <row r="10" spans="3:10" ht="12.75">
      <c r="C10" s="268" t="s">
        <v>277</v>
      </c>
      <c r="D10" s="270">
        <v>12</v>
      </c>
      <c r="E10" s="270">
        <v>18</v>
      </c>
      <c r="F10" s="270">
        <v>3</v>
      </c>
      <c r="G10" s="269">
        <v>0</v>
      </c>
      <c r="H10" s="269">
        <v>0</v>
      </c>
      <c r="I10" s="270">
        <v>12</v>
      </c>
      <c r="J10" s="269"/>
    </row>
    <row r="11" spans="3:10" ht="12.75">
      <c r="C11" s="268" t="s">
        <v>278</v>
      </c>
      <c r="D11" s="270">
        <v>1</v>
      </c>
      <c r="E11" s="269">
        <v>47</v>
      </c>
      <c r="F11" s="269">
        <v>0</v>
      </c>
      <c r="G11" s="269">
        <v>0</v>
      </c>
      <c r="H11" s="269">
        <v>0</v>
      </c>
      <c r="I11" s="270">
        <v>11</v>
      </c>
      <c r="J11" s="269"/>
    </row>
    <row r="12" spans="3:10" ht="12.75">
      <c r="C12" s="268" t="s">
        <v>257</v>
      </c>
      <c r="D12" s="270">
        <v>1</v>
      </c>
      <c r="E12" s="269">
        <v>1</v>
      </c>
      <c r="F12" s="269">
        <v>0</v>
      </c>
      <c r="G12" s="269">
        <v>0</v>
      </c>
      <c r="H12" s="269">
        <v>0</v>
      </c>
      <c r="I12" s="270">
        <v>11</v>
      </c>
      <c r="J12" s="269"/>
    </row>
    <row r="13" spans="3:10" ht="12.75">
      <c r="C13" s="268"/>
      <c r="D13" s="270"/>
      <c r="E13" s="269"/>
      <c r="F13" s="269"/>
      <c r="G13" s="269"/>
      <c r="H13" s="269"/>
      <c r="I13" s="270"/>
      <c r="J13" s="269"/>
    </row>
    <row r="14" spans="3:10" ht="12.75">
      <c r="C14" s="268"/>
      <c r="D14" s="270"/>
      <c r="E14" s="269"/>
      <c r="F14" s="269"/>
      <c r="G14" s="269"/>
      <c r="H14" s="269"/>
      <c r="I14" s="270"/>
      <c r="J14" s="269"/>
    </row>
    <row r="15" spans="3:10" ht="12.75">
      <c r="C15" s="268" t="s">
        <v>279</v>
      </c>
      <c r="D15" s="270">
        <v>13</v>
      </c>
      <c r="E15" s="269">
        <v>308</v>
      </c>
      <c r="F15" s="269">
        <v>0</v>
      </c>
      <c r="G15" s="269">
        <v>0</v>
      </c>
      <c r="H15" s="269">
        <v>0</v>
      </c>
      <c r="I15" s="270">
        <v>48</v>
      </c>
      <c r="J15" s="269"/>
    </row>
    <row r="16" spans="3:10" ht="12.75">
      <c r="C16" s="268"/>
      <c r="D16" s="270"/>
      <c r="E16" s="269"/>
      <c r="F16" s="269"/>
      <c r="G16" s="269"/>
      <c r="H16" s="269"/>
      <c r="I16" s="270"/>
      <c r="J16" s="269"/>
    </row>
    <row r="17" spans="3:10" ht="12.75">
      <c r="C17" s="268" t="s">
        <v>280</v>
      </c>
      <c r="D17" s="270">
        <v>8</v>
      </c>
      <c r="E17" s="269">
        <v>132</v>
      </c>
      <c r="F17" s="269"/>
      <c r="G17" s="269">
        <v>13</v>
      </c>
      <c r="H17" s="269"/>
      <c r="I17" s="270">
        <v>45</v>
      </c>
      <c r="J17" s="269"/>
    </row>
    <row r="18" spans="3:10" ht="12.75">
      <c r="C18" s="268"/>
      <c r="D18" s="268"/>
      <c r="E18" s="268"/>
      <c r="F18" s="268"/>
      <c r="G18" s="268"/>
      <c r="H18" s="268"/>
      <c r="I18" s="271"/>
      <c r="J18" s="271"/>
    </row>
    <row r="19" spans="3:10" ht="12.75">
      <c r="C19" s="268"/>
      <c r="D19" s="268"/>
      <c r="E19" s="268"/>
      <c r="F19" s="268"/>
      <c r="G19" s="268"/>
      <c r="H19" s="268"/>
      <c r="I19" s="271"/>
      <c r="J19" s="271"/>
    </row>
    <row r="20" spans="3:10" ht="12.75">
      <c r="C20" s="268" t="s">
        <v>272</v>
      </c>
      <c r="D20" s="270"/>
      <c r="E20" s="269">
        <f>SUM(E7:E17)</f>
        <v>862</v>
      </c>
      <c r="F20" s="269">
        <f>SUM(F7:F17)</f>
        <v>33</v>
      </c>
      <c r="G20" s="269">
        <f>SUM(G7:G17)</f>
        <v>19</v>
      </c>
      <c r="H20" s="269">
        <f>SUM(H7:H17)</f>
        <v>1</v>
      </c>
      <c r="I20" s="270"/>
      <c r="J20" s="269"/>
    </row>
    <row r="21" spans="3:10" ht="12.75">
      <c r="C21" s="268"/>
      <c r="D21" s="268"/>
      <c r="E21" s="268"/>
      <c r="F21" s="268"/>
      <c r="G21" s="268"/>
      <c r="H21" s="268"/>
      <c r="I21" s="271"/>
      <c r="J21" s="271"/>
    </row>
    <row r="22" spans="3:10" ht="12.75">
      <c r="C22" s="268" t="s">
        <v>132</v>
      </c>
      <c r="D22" s="270">
        <f>SUM(D7:D12,D15,D17)</f>
        <v>74</v>
      </c>
      <c r="E22" s="269">
        <f>E20+F20-G20-H20</f>
        <v>875</v>
      </c>
      <c r="F22" s="268"/>
      <c r="G22" s="268"/>
      <c r="H22" s="268"/>
      <c r="I22" s="270"/>
      <c r="J22" s="269"/>
    </row>
    <row r="23" spans="3:10" ht="12.75">
      <c r="C23" s="268"/>
      <c r="D23" s="269"/>
      <c r="E23" s="269">
        <f>+E22+G20+H20</f>
        <v>895</v>
      </c>
      <c r="F23" s="269"/>
      <c r="G23" s="269"/>
      <c r="H23" s="269"/>
      <c r="I23" s="270">
        <f>SUM(I7:I17)</f>
        <v>200</v>
      </c>
      <c r="J23" s="270"/>
    </row>
    <row r="24" spans="3:10" ht="12.75">
      <c r="C24" s="268"/>
      <c r="D24" s="268"/>
      <c r="E24" s="268"/>
      <c r="F24" s="268"/>
      <c r="G24" s="268"/>
      <c r="H24" s="268"/>
      <c r="I24" s="268"/>
      <c r="J24" s="268"/>
    </row>
    <row r="25" spans="3:10" ht="12.75">
      <c r="C25" s="268" t="s">
        <v>281</v>
      </c>
      <c r="D25" s="268"/>
      <c r="E25" s="268">
        <f>E7+E8+E9+E10+F7+F8+F10+F9-G7-G8-H8</f>
        <v>400</v>
      </c>
      <c r="F25" s="268"/>
      <c r="G25" s="268"/>
      <c r="H25" s="268"/>
      <c r="I25" s="268"/>
      <c r="J25" s="268"/>
    </row>
  </sheetData>
  <sheetProtection/>
  <mergeCells count="2">
    <mergeCell ref="E5:F5"/>
    <mergeCell ref="G5:H5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T19"/>
  <sheetViews>
    <sheetView view="pageBreakPreview" zoomScale="60" zoomScalePageLayoutView="0" workbookViewId="0" topLeftCell="A1">
      <selection activeCell="W42" sqref="W42"/>
    </sheetView>
  </sheetViews>
  <sheetFormatPr defaultColWidth="11.421875" defaultRowHeight="12.75"/>
  <cols>
    <col min="1" max="1" width="3.00390625" style="216" customWidth="1"/>
    <col min="2" max="2" width="2.421875" style="216" customWidth="1"/>
    <col min="3" max="3" width="0.85546875" style="216" customWidth="1"/>
    <col min="4" max="4" width="50.421875" style="216" customWidth="1"/>
    <col min="5" max="5" width="1.1484375" style="216" customWidth="1"/>
    <col min="6" max="6" width="0.85546875" style="216" customWidth="1"/>
    <col min="7" max="7" width="9.421875" style="216" customWidth="1"/>
    <col min="8" max="8" width="0.5625" style="216" customWidth="1"/>
    <col min="9" max="9" width="2.00390625" style="216" customWidth="1"/>
    <col min="10" max="10" width="3.8515625" style="216" customWidth="1"/>
    <col min="11" max="11" width="2.421875" style="216" customWidth="1"/>
    <col min="12" max="12" width="9.7109375" style="216" customWidth="1"/>
    <col min="13" max="13" width="0.85546875" style="216" customWidth="1"/>
    <col min="14" max="14" width="9.421875" style="216" customWidth="1"/>
    <col min="15" max="15" width="1.28515625" style="216" customWidth="1"/>
    <col min="16" max="16" width="0.9921875" style="216" hidden="1" customWidth="1"/>
    <col min="17" max="17" width="4.00390625" style="216" customWidth="1"/>
    <col min="18" max="18" width="1.8515625" style="216" customWidth="1"/>
    <col min="19" max="19" width="10.8515625" style="216" customWidth="1"/>
    <col min="20" max="20" width="12.57421875" style="216" customWidth="1"/>
    <col min="21" max="22" width="11.421875" style="216" customWidth="1"/>
    <col min="23" max="23" width="39.28125" style="216" customWidth="1"/>
    <col min="24" max="27" width="12.57421875" style="216" customWidth="1"/>
    <col min="28" max="16384" width="11.421875" style="216" customWidth="1"/>
  </cols>
  <sheetData>
    <row r="1" spans="2:20" s="215" customFormat="1" ht="12.75">
      <c r="B1" s="595" t="s">
        <v>263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</row>
    <row r="2" spans="2:20" s="215" customFormat="1" ht="12.75">
      <c r="B2" s="595" t="s">
        <v>264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</row>
    <row r="3" s="215" customFormat="1" ht="12.75"/>
    <row r="4" spans="2:20" s="215" customFormat="1" ht="12.75">
      <c r="B4" s="595" t="s">
        <v>265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</row>
    <row r="5" spans="2:20" s="215" customFormat="1" ht="12.75">
      <c r="B5" s="595" t="s">
        <v>266</v>
      </c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</row>
    <row r="9" spans="2:19" s="213" customFormat="1" ht="15.75" customHeight="1">
      <c r="B9" s="217" t="s">
        <v>267</v>
      </c>
      <c r="D9" s="214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</row>
    <row r="10" ht="6" customHeight="1" thickBot="1"/>
    <row r="11" spans="2:20" ht="12.75" customHeight="1">
      <c r="B11" s="604" t="s">
        <v>207</v>
      </c>
      <c r="C11" s="605"/>
      <c r="D11" s="605"/>
      <c r="E11" s="606"/>
      <c r="F11" s="614" t="s">
        <v>269</v>
      </c>
      <c r="G11" s="600"/>
      <c r="H11" s="600"/>
      <c r="I11" s="600"/>
      <c r="J11" s="600"/>
      <c r="K11" s="600"/>
      <c r="L11" s="601"/>
      <c r="M11" s="251"/>
      <c r="N11" s="600" t="s">
        <v>270</v>
      </c>
      <c r="O11" s="600"/>
      <c r="P11" s="600"/>
      <c r="Q11" s="600"/>
      <c r="R11" s="600"/>
      <c r="S11" s="601"/>
      <c r="T11" s="598" t="s">
        <v>268</v>
      </c>
    </row>
    <row r="12" spans="2:20" ht="27.75" customHeight="1" thickBot="1">
      <c r="B12" s="607"/>
      <c r="C12" s="608"/>
      <c r="D12" s="608"/>
      <c r="E12" s="609"/>
      <c r="F12" s="615"/>
      <c r="G12" s="602"/>
      <c r="H12" s="602"/>
      <c r="I12" s="602"/>
      <c r="J12" s="602"/>
      <c r="K12" s="602"/>
      <c r="L12" s="603"/>
      <c r="M12" s="252"/>
      <c r="N12" s="602"/>
      <c r="O12" s="602"/>
      <c r="P12" s="602"/>
      <c r="Q12" s="602"/>
      <c r="R12" s="602"/>
      <c r="S12" s="603"/>
      <c r="T12" s="599"/>
    </row>
    <row r="13" spans="2:20" ht="12.75">
      <c r="B13" s="260" t="s">
        <v>227</v>
      </c>
      <c r="C13" s="257"/>
      <c r="D13" s="258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61"/>
    </row>
    <row r="14" spans="2:20" ht="12.75">
      <c r="B14" s="596">
        <v>1</v>
      </c>
      <c r="C14" s="218"/>
      <c r="D14" s="219" t="s">
        <v>228</v>
      </c>
      <c r="E14" s="220"/>
      <c r="G14" s="221"/>
      <c r="I14" s="218" t="s">
        <v>240</v>
      </c>
      <c r="J14" s="218">
        <v>100</v>
      </c>
      <c r="K14" s="218" t="s">
        <v>241</v>
      </c>
      <c r="L14" s="231" t="e">
        <f>+G14/G15</f>
        <v>#DIV/0!</v>
      </c>
      <c r="N14" s="221"/>
      <c r="O14" s="218" t="s">
        <v>240</v>
      </c>
      <c r="Q14" s="218">
        <v>100</v>
      </c>
      <c r="R14" s="218" t="s">
        <v>241</v>
      </c>
      <c r="S14" s="231" t="e">
        <f>+N14/N15</f>
        <v>#DIV/0!</v>
      </c>
      <c r="T14" s="612"/>
    </row>
    <row r="15" spans="2:20" ht="16.5" customHeight="1">
      <c r="B15" s="597"/>
      <c r="C15" s="223"/>
      <c r="D15" s="230" t="s">
        <v>229</v>
      </c>
      <c r="E15" s="225"/>
      <c r="G15" s="226"/>
      <c r="I15" s="223"/>
      <c r="J15" s="223"/>
      <c r="K15" s="223"/>
      <c r="L15" s="227"/>
      <c r="N15" s="226"/>
      <c r="O15" s="223"/>
      <c r="Q15" s="223"/>
      <c r="R15" s="223"/>
      <c r="S15" s="227"/>
      <c r="T15" s="618"/>
    </row>
    <row r="16" spans="2:20" ht="12.75">
      <c r="B16" s="596">
        <v>2</v>
      </c>
      <c r="C16" s="218"/>
      <c r="D16" s="219" t="s">
        <v>230</v>
      </c>
      <c r="E16" s="220"/>
      <c r="G16" s="221"/>
      <c r="I16" s="218" t="s">
        <v>240</v>
      </c>
      <c r="J16" s="218">
        <v>100</v>
      </c>
      <c r="K16" s="218" t="s">
        <v>241</v>
      </c>
      <c r="L16" s="231" t="e">
        <f>+G16/G17</f>
        <v>#DIV/0!</v>
      </c>
      <c r="N16" s="221"/>
      <c r="O16" s="218" t="s">
        <v>240</v>
      </c>
      <c r="Q16" s="218">
        <v>100</v>
      </c>
      <c r="R16" s="218" t="s">
        <v>241</v>
      </c>
      <c r="S16" s="231" t="e">
        <f>+N16/N17</f>
        <v>#DIV/0!</v>
      </c>
      <c r="T16" s="229"/>
    </row>
    <row r="17" spans="2:20" ht="18.75" customHeight="1">
      <c r="B17" s="597"/>
      <c r="C17" s="223"/>
      <c r="D17" s="230" t="s">
        <v>231</v>
      </c>
      <c r="E17" s="225"/>
      <c r="G17" s="226"/>
      <c r="I17" s="223"/>
      <c r="J17" s="223"/>
      <c r="K17" s="223"/>
      <c r="L17" s="227"/>
      <c r="N17" s="226"/>
      <c r="O17" s="223"/>
      <c r="Q17" s="223"/>
      <c r="R17" s="223"/>
      <c r="S17" s="227"/>
      <c r="T17" s="229"/>
    </row>
    <row r="18" spans="2:20" ht="12.75">
      <c r="B18" s="596">
        <v>3</v>
      </c>
      <c r="C18" s="218"/>
      <c r="D18" s="219" t="s">
        <v>294</v>
      </c>
      <c r="E18" s="220"/>
      <c r="G18" s="221"/>
      <c r="I18" s="218" t="s">
        <v>240</v>
      </c>
      <c r="J18" s="218">
        <v>100</v>
      </c>
      <c r="K18" s="218" t="s">
        <v>241</v>
      </c>
      <c r="L18" s="231" t="e">
        <f>+G18/G19</f>
        <v>#DIV/0!</v>
      </c>
      <c r="N18" s="221"/>
      <c r="O18" s="218" t="s">
        <v>240</v>
      </c>
      <c r="Q18" s="218">
        <v>100</v>
      </c>
      <c r="R18" s="218" t="s">
        <v>241</v>
      </c>
      <c r="S18" s="231" t="e">
        <f>+N18/N19</f>
        <v>#DIV/0!</v>
      </c>
      <c r="T18" s="612"/>
    </row>
    <row r="19" spans="2:20" ht="24">
      <c r="B19" s="597"/>
      <c r="C19" s="223"/>
      <c r="D19" s="230" t="s">
        <v>232</v>
      </c>
      <c r="E19" s="225"/>
      <c r="G19" s="226"/>
      <c r="I19" s="223"/>
      <c r="J19" s="223"/>
      <c r="K19" s="223"/>
      <c r="L19" s="227"/>
      <c r="N19" s="226"/>
      <c r="O19" s="223"/>
      <c r="Q19" s="223"/>
      <c r="R19" s="223"/>
      <c r="S19" s="227"/>
      <c r="T19" s="618"/>
    </row>
  </sheetData>
  <sheetProtection/>
  <mergeCells count="13">
    <mergeCell ref="F11:L12"/>
    <mergeCell ref="N11:S12"/>
    <mergeCell ref="T11:T12"/>
    <mergeCell ref="B14:B15"/>
    <mergeCell ref="T14:T15"/>
    <mergeCell ref="B16:B17"/>
    <mergeCell ref="B18:B19"/>
    <mergeCell ref="T18:T19"/>
    <mergeCell ref="B1:T1"/>
    <mergeCell ref="B2:T2"/>
    <mergeCell ref="B4:T4"/>
    <mergeCell ref="B5:T5"/>
    <mergeCell ref="B11:E12"/>
  </mergeCells>
  <printOptions/>
  <pageMargins left="0.7" right="0.7" top="0.75" bottom="0.75" header="0.3" footer="0.3"/>
  <pageSetup horizontalDpi="600" verticalDpi="600" orientation="landscape" scale="98" r:id="rId2"/>
  <colBreaks count="1" manualBreakCount="1">
    <brk id="20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J9"/>
  <sheetViews>
    <sheetView zoomScalePageLayoutView="0" workbookViewId="0" topLeftCell="A1">
      <selection activeCell="D9" sqref="D5:D9"/>
    </sheetView>
  </sheetViews>
  <sheetFormatPr defaultColWidth="11.421875" defaultRowHeight="12.75"/>
  <cols>
    <col min="3" max="3" width="33.140625" style="0" customWidth="1"/>
    <col min="4" max="4" width="50.8515625" style="0" customWidth="1"/>
    <col min="5" max="5" width="16.140625" style="0" customWidth="1"/>
    <col min="10" max="10" width="13.421875" style="0" customWidth="1"/>
  </cols>
  <sheetData>
    <row r="4" spans="1:10" ht="15">
      <c r="A4" s="281" t="s">
        <v>304</v>
      </c>
      <c r="B4" s="281" t="s">
        <v>305</v>
      </c>
      <c r="C4" s="281" t="s">
        <v>306</v>
      </c>
      <c r="D4" s="281" t="s">
        <v>307</v>
      </c>
      <c r="E4" s="281" t="s">
        <v>308</v>
      </c>
      <c r="F4" s="281" t="s">
        <v>309</v>
      </c>
      <c r="G4" s="281" t="s">
        <v>310</v>
      </c>
      <c r="H4" s="281" t="s">
        <v>311</v>
      </c>
      <c r="I4" s="281" t="s">
        <v>312</v>
      </c>
      <c r="J4" s="281" t="s">
        <v>313</v>
      </c>
    </row>
    <row r="5" spans="1:10" ht="47.25" customHeight="1">
      <c r="A5" s="282">
        <v>111</v>
      </c>
      <c r="B5" s="283" t="s">
        <v>314</v>
      </c>
      <c r="C5" s="283" t="s">
        <v>315</v>
      </c>
      <c r="D5" s="284" t="s">
        <v>316</v>
      </c>
      <c r="E5" s="283" t="s">
        <v>317</v>
      </c>
      <c r="F5" s="283" t="s">
        <v>318</v>
      </c>
      <c r="G5" s="283" t="s">
        <v>319</v>
      </c>
      <c r="H5" s="283" t="s">
        <v>320</v>
      </c>
      <c r="I5" s="283" t="s">
        <v>321</v>
      </c>
      <c r="J5" s="283" t="s">
        <v>322</v>
      </c>
    </row>
    <row r="6" spans="1:10" ht="47.25" customHeight="1">
      <c r="A6" s="282">
        <v>24</v>
      </c>
      <c r="B6" s="283" t="s">
        <v>314</v>
      </c>
      <c r="C6" s="283" t="s">
        <v>329</v>
      </c>
      <c r="D6" s="284" t="s">
        <v>330</v>
      </c>
      <c r="E6" s="283" t="s">
        <v>323</v>
      </c>
      <c r="F6" s="283" t="s">
        <v>318</v>
      </c>
      <c r="G6" s="283" t="s">
        <v>328</v>
      </c>
      <c r="H6" s="283" t="s">
        <v>320</v>
      </c>
      <c r="I6" s="283" t="s">
        <v>19</v>
      </c>
      <c r="J6" s="283" t="s">
        <v>322</v>
      </c>
    </row>
    <row r="7" spans="1:10" ht="47.25" customHeight="1">
      <c r="A7" s="282"/>
      <c r="B7" s="283"/>
      <c r="C7" s="283"/>
      <c r="D7" s="284" t="s">
        <v>331</v>
      </c>
      <c r="E7" s="283"/>
      <c r="F7" s="283"/>
      <c r="G7" s="283"/>
      <c r="H7" s="283"/>
      <c r="I7" s="283"/>
      <c r="J7" s="283"/>
    </row>
    <row r="8" spans="1:10" ht="47.25" customHeight="1">
      <c r="A8" s="282">
        <v>189</v>
      </c>
      <c r="B8" s="283" t="s">
        <v>314</v>
      </c>
      <c r="C8" s="283" t="s">
        <v>325</v>
      </c>
      <c r="D8" s="284" t="s">
        <v>326</v>
      </c>
      <c r="E8" s="283" t="s">
        <v>327</v>
      </c>
      <c r="F8" s="283" t="s">
        <v>318</v>
      </c>
      <c r="G8" s="283" t="s">
        <v>324</v>
      </c>
      <c r="H8" s="283" t="s">
        <v>320</v>
      </c>
      <c r="I8" s="283" t="s">
        <v>19</v>
      </c>
      <c r="J8" s="283" t="s">
        <v>322</v>
      </c>
    </row>
    <row r="9" ht="30">
      <c r="D9" s="284" t="s">
        <v>332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U143"/>
  <sheetViews>
    <sheetView showGridLines="0" view="pageBreakPreview" zoomScaleSheetLayoutView="100" zoomScalePageLayoutView="40" workbookViewId="0" topLeftCell="A1">
      <selection activeCell="A21" sqref="A21"/>
    </sheetView>
  </sheetViews>
  <sheetFormatPr defaultColWidth="11.421875" defaultRowHeight="12.75"/>
  <cols>
    <col min="1" max="1" width="31.7109375" style="0" customWidth="1"/>
    <col min="2" max="2" width="5.00390625" style="0" customWidth="1"/>
    <col min="3" max="3" width="4.28125" style="0" customWidth="1"/>
    <col min="4" max="7" width="3.140625" style="0" customWidth="1"/>
    <col min="8" max="8" width="4.7109375" style="0" customWidth="1"/>
    <col min="9" max="11" width="3.140625" style="0" customWidth="1"/>
    <col min="12" max="12" width="4.7109375" style="0" customWidth="1"/>
    <col min="13" max="13" width="3.140625" style="0" customWidth="1"/>
    <col min="14" max="19" width="4.28125" style="0" customWidth="1"/>
    <col min="20" max="20" width="13.28125" style="0" customWidth="1"/>
    <col min="21" max="21" width="11.57421875" style="0" customWidth="1"/>
    <col min="22" max="251" width="7.7109375" style="0" customWidth="1"/>
  </cols>
  <sheetData>
    <row r="3" spans="1:21" ht="20.25" customHeight="1">
      <c r="A3" s="34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/>
      <c r="O3" s="20"/>
      <c r="P3" s="20"/>
      <c r="Q3" s="20"/>
      <c r="R3" s="20"/>
      <c r="S3" s="20"/>
      <c r="T3" s="2"/>
      <c r="U3" s="2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0"/>
      <c r="O4" s="20"/>
      <c r="R4" s="59"/>
      <c r="S4" s="20"/>
    </row>
    <row r="5" spans="1:21" ht="21.75" customHeight="1">
      <c r="A5" s="60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58"/>
      <c r="P5" s="58"/>
      <c r="Q5" s="58"/>
      <c r="R5" s="58"/>
      <c r="S5" s="20"/>
      <c r="T5" s="2"/>
      <c r="U5" s="2"/>
    </row>
    <row r="6" spans="1:21" ht="22.5" customHeight="1">
      <c r="A6" s="60" t="s">
        <v>24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  <c r="O6" s="58"/>
      <c r="P6" s="58"/>
      <c r="Q6" s="58"/>
      <c r="R6" s="58"/>
      <c r="S6" s="20"/>
      <c r="T6" s="507" t="s">
        <v>395</v>
      </c>
      <c r="U6" s="508"/>
    </row>
    <row r="7" spans="1:21" s="338" customFormat="1" ht="18" customHeight="1">
      <c r="A7" s="428" t="s">
        <v>364</v>
      </c>
      <c r="B7" s="432"/>
      <c r="C7" s="433"/>
      <c r="D7" s="433"/>
      <c r="E7" s="433"/>
      <c r="F7" s="433"/>
      <c r="G7" s="433"/>
      <c r="H7" s="433"/>
      <c r="I7" s="434"/>
      <c r="J7" s="434"/>
      <c r="K7" s="434"/>
      <c r="L7" s="434"/>
      <c r="M7" s="434"/>
      <c r="N7" s="434"/>
      <c r="O7" s="434"/>
      <c r="P7" s="434"/>
      <c r="Q7" s="434" t="s">
        <v>396</v>
      </c>
      <c r="R7" s="434"/>
      <c r="S7" s="434"/>
      <c r="T7" s="462" t="s">
        <v>846</v>
      </c>
      <c r="U7" s="337"/>
    </row>
    <row r="8" spans="1:21" ht="12.75">
      <c r="A8" s="1"/>
      <c r="B8" s="1"/>
      <c r="C8" s="1"/>
      <c r="D8" s="1"/>
      <c r="E8" s="1"/>
      <c r="F8" s="1"/>
      <c r="G8" s="1"/>
      <c r="H8" s="1"/>
      <c r="I8" s="13"/>
      <c r="J8" s="13"/>
      <c r="K8" s="13"/>
      <c r="L8" s="39"/>
      <c r="M8" s="39"/>
      <c r="N8" s="39"/>
      <c r="O8" s="39"/>
      <c r="P8" s="39"/>
      <c r="Q8" s="39"/>
      <c r="R8" s="39"/>
      <c r="S8" s="39"/>
      <c r="T8" s="13"/>
      <c r="U8" s="12"/>
    </row>
    <row r="9" spans="1:21" s="338" customFormat="1" ht="18" customHeight="1">
      <c r="A9" s="339" t="s">
        <v>417</v>
      </c>
      <c r="B9" s="334"/>
      <c r="C9" s="340"/>
      <c r="D9" s="335"/>
      <c r="E9" s="336"/>
      <c r="F9" s="335"/>
      <c r="G9" s="335"/>
      <c r="H9" s="335"/>
      <c r="I9" s="336"/>
      <c r="J9" s="335"/>
      <c r="K9" s="336"/>
      <c r="L9" s="335"/>
      <c r="M9" s="336"/>
      <c r="N9" s="336"/>
      <c r="O9" s="336"/>
      <c r="P9" s="336"/>
      <c r="Q9" s="336"/>
      <c r="R9" s="336"/>
      <c r="S9" s="336"/>
      <c r="T9" s="335"/>
      <c r="U9" s="341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T10" s="1"/>
      <c r="U10" s="1"/>
    </row>
    <row r="11" spans="1:21" ht="12.75">
      <c r="A11" s="22"/>
      <c r="B11" s="16" t="s">
        <v>5</v>
      </c>
      <c r="C11" s="16"/>
      <c r="D11" s="16"/>
      <c r="E11" s="16"/>
      <c r="F11" s="16"/>
      <c r="G11" s="16"/>
      <c r="H11" s="16"/>
      <c r="I11" s="16"/>
      <c r="J11" s="63"/>
      <c r="K11" s="63"/>
      <c r="L11" s="24"/>
      <c r="M11" s="30"/>
      <c r="N11" s="25"/>
      <c r="O11" s="26"/>
      <c r="P11" s="25"/>
      <c r="Q11" s="26"/>
      <c r="R11" s="25"/>
      <c r="S11" s="29"/>
      <c r="T11" s="24"/>
      <c r="U11" s="22"/>
    </row>
    <row r="12" spans="1:21" ht="48.75" customHeight="1">
      <c r="A12" s="31" t="s">
        <v>25</v>
      </c>
      <c r="B12" s="9" t="s">
        <v>9</v>
      </c>
      <c r="C12" s="9"/>
      <c r="D12" s="9" t="s">
        <v>10</v>
      </c>
      <c r="E12" s="9"/>
      <c r="F12" s="9" t="s">
        <v>11</v>
      </c>
      <c r="G12" s="9"/>
      <c r="H12" s="9" t="s">
        <v>26</v>
      </c>
      <c r="I12" s="28"/>
      <c r="J12" s="64" t="s">
        <v>27</v>
      </c>
      <c r="K12" s="64"/>
      <c r="L12" s="27" t="s">
        <v>12</v>
      </c>
      <c r="M12" s="32"/>
      <c r="N12" s="28" t="s">
        <v>13</v>
      </c>
      <c r="O12" s="9"/>
      <c r="P12" s="27" t="s">
        <v>14</v>
      </c>
      <c r="Q12" s="9"/>
      <c r="R12" s="55" t="s">
        <v>28</v>
      </c>
      <c r="S12" s="28"/>
      <c r="T12" s="65" t="s">
        <v>29</v>
      </c>
      <c r="U12" s="31" t="s">
        <v>30</v>
      </c>
    </row>
    <row r="13" spans="1:21" ht="12.75">
      <c r="A13" s="23"/>
      <c r="B13" s="10" t="s">
        <v>19</v>
      </c>
      <c r="C13" s="10" t="s">
        <v>20</v>
      </c>
      <c r="D13" s="10" t="s">
        <v>19</v>
      </c>
      <c r="E13" s="10" t="s">
        <v>20</v>
      </c>
      <c r="F13" s="10" t="s">
        <v>19</v>
      </c>
      <c r="G13" s="10" t="s">
        <v>20</v>
      </c>
      <c r="H13" s="10" t="s">
        <v>19</v>
      </c>
      <c r="I13" s="10" t="s">
        <v>20</v>
      </c>
      <c r="J13" s="10" t="s">
        <v>19</v>
      </c>
      <c r="K13" s="10" t="s">
        <v>20</v>
      </c>
      <c r="L13" s="11" t="s">
        <v>19</v>
      </c>
      <c r="M13" s="11" t="s">
        <v>20</v>
      </c>
      <c r="N13" s="10" t="s">
        <v>19</v>
      </c>
      <c r="O13" s="10" t="s">
        <v>20</v>
      </c>
      <c r="P13" s="10" t="s">
        <v>19</v>
      </c>
      <c r="Q13" s="10" t="s">
        <v>20</v>
      </c>
      <c r="R13" s="10" t="s">
        <v>19</v>
      </c>
      <c r="S13" s="19" t="s">
        <v>20</v>
      </c>
      <c r="T13" s="43"/>
      <c r="U13" s="44"/>
    </row>
    <row r="14" spans="1:21" ht="18" customHeight="1">
      <c r="A14" s="324" t="s">
        <v>425</v>
      </c>
      <c r="B14" s="325"/>
      <c r="C14" s="325"/>
      <c r="D14" s="325">
        <v>2</v>
      </c>
      <c r="E14" s="325">
        <v>0</v>
      </c>
      <c r="F14" s="325">
        <v>0</v>
      </c>
      <c r="G14" s="325">
        <v>0</v>
      </c>
      <c r="H14" s="325">
        <v>1</v>
      </c>
      <c r="I14" s="325">
        <v>0</v>
      </c>
      <c r="J14" s="325"/>
      <c r="K14" s="325"/>
      <c r="L14" s="411">
        <f>J14+H14+F14+D14+B14</f>
        <v>3</v>
      </c>
      <c r="M14" s="411">
        <f>K14+I14+G14+E14+C14</f>
        <v>0</v>
      </c>
      <c r="N14" s="325">
        <v>0</v>
      </c>
      <c r="O14" s="325">
        <v>0</v>
      </c>
      <c r="P14" s="325">
        <v>1</v>
      </c>
      <c r="Q14" s="325">
        <v>0</v>
      </c>
      <c r="R14" s="465">
        <v>2</v>
      </c>
      <c r="S14" s="469">
        <v>0</v>
      </c>
      <c r="T14" s="325">
        <v>2</v>
      </c>
      <c r="U14" s="200">
        <f>((L14+M14)/T14)</f>
        <v>1.5</v>
      </c>
    </row>
    <row r="15" spans="1:21" ht="18" customHeight="1">
      <c r="A15" s="324" t="s">
        <v>426</v>
      </c>
      <c r="B15" s="325"/>
      <c r="C15" s="325"/>
      <c r="D15" s="325"/>
      <c r="E15" s="325"/>
      <c r="F15" s="325"/>
      <c r="G15" s="325"/>
      <c r="H15" s="325">
        <v>2</v>
      </c>
      <c r="I15" s="325">
        <v>2</v>
      </c>
      <c r="J15" s="325">
        <v>2</v>
      </c>
      <c r="K15" s="325">
        <v>1</v>
      </c>
      <c r="L15" s="411">
        <f aca="true" t="shared" si="0" ref="L15:L29">J15+H15+F15+D15+B15</f>
        <v>4</v>
      </c>
      <c r="M15" s="411">
        <f aca="true" t="shared" si="1" ref="M15:M29">K15+I15+G15+E15+C15</f>
        <v>3</v>
      </c>
      <c r="N15" s="325">
        <v>0</v>
      </c>
      <c r="O15" s="325">
        <v>0</v>
      </c>
      <c r="P15" s="325">
        <v>2</v>
      </c>
      <c r="Q15" s="325">
        <v>1</v>
      </c>
      <c r="R15" s="465">
        <v>1</v>
      </c>
      <c r="S15" s="469">
        <v>0</v>
      </c>
      <c r="T15" s="325">
        <v>2</v>
      </c>
      <c r="U15" s="200">
        <f>((L15+M15)/T15)</f>
        <v>3.5</v>
      </c>
    </row>
    <row r="16" spans="1:21" ht="18" customHeight="1">
      <c r="A16" s="324" t="s">
        <v>427</v>
      </c>
      <c r="B16" s="325"/>
      <c r="C16" s="325"/>
      <c r="D16" s="325"/>
      <c r="E16" s="325"/>
      <c r="F16" s="325"/>
      <c r="G16" s="325"/>
      <c r="H16" s="325">
        <v>3</v>
      </c>
      <c r="I16" s="325">
        <v>0</v>
      </c>
      <c r="J16" s="325">
        <v>3</v>
      </c>
      <c r="K16" s="325">
        <v>0</v>
      </c>
      <c r="L16" s="411">
        <f t="shared" si="0"/>
        <v>6</v>
      </c>
      <c r="M16" s="411">
        <f t="shared" si="1"/>
        <v>0</v>
      </c>
      <c r="N16" s="325">
        <v>0</v>
      </c>
      <c r="O16" s="325">
        <v>0</v>
      </c>
      <c r="P16" s="325">
        <v>3</v>
      </c>
      <c r="Q16" s="325">
        <v>0</v>
      </c>
      <c r="R16" s="465">
        <v>2</v>
      </c>
      <c r="S16" s="469">
        <v>1</v>
      </c>
      <c r="T16" s="325">
        <v>2</v>
      </c>
      <c r="U16" s="200">
        <f>((L16+M16)/T16)</f>
        <v>3</v>
      </c>
    </row>
    <row r="17" spans="1:21" ht="18" customHeight="1">
      <c r="A17" s="324" t="s">
        <v>428</v>
      </c>
      <c r="B17" s="325">
        <v>2</v>
      </c>
      <c r="C17" s="325">
        <v>0</v>
      </c>
      <c r="D17" s="325">
        <v>2</v>
      </c>
      <c r="E17" s="325">
        <v>0</v>
      </c>
      <c r="F17" s="325">
        <v>2</v>
      </c>
      <c r="G17" s="325">
        <v>0</v>
      </c>
      <c r="H17" s="325"/>
      <c r="I17" s="325"/>
      <c r="J17" s="325"/>
      <c r="K17" s="325"/>
      <c r="L17" s="411">
        <f t="shared" si="0"/>
        <v>6</v>
      </c>
      <c r="M17" s="411">
        <f t="shared" si="1"/>
        <v>0</v>
      </c>
      <c r="N17" s="325">
        <v>1</v>
      </c>
      <c r="O17" s="325">
        <v>0</v>
      </c>
      <c r="P17" s="325">
        <v>4</v>
      </c>
      <c r="Q17" s="325">
        <v>0</v>
      </c>
      <c r="R17" s="465">
        <v>2</v>
      </c>
      <c r="S17" s="469">
        <v>0</v>
      </c>
      <c r="T17" s="325">
        <v>2</v>
      </c>
      <c r="U17" s="200">
        <f>((L17+M17)/T17)</f>
        <v>3</v>
      </c>
    </row>
    <row r="18" spans="1:21" ht="18" customHeight="1">
      <c r="A18" s="324" t="s">
        <v>335</v>
      </c>
      <c r="B18" s="325"/>
      <c r="C18" s="325"/>
      <c r="D18" s="325">
        <v>4</v>
      </c>
      <c r="E18" s="325">
        <v>3</v>
      </c>
      <c r="F18" s="325">
        <v>7</v>
      </c>
      <c r="G18" s="325">
        <v>2</v>
      </c>
      <c r="H18" s="325"/>
      <c r="I18" s="325"/>
      <c r="J18" s="325"/>
      <c r="K18" s="325"/>
      <c r="L18" s="411">
        <f t="shared" si="0"/>
        <v>11</v>
      </c>
      <c r="M18" s="411">
        <f t="shared" si="1"/>
        <v>5</v>
      </c>
      <c r="N18" s="325">
        <v>1</v>
      </c>
      <c r="O18" s="325">
        <v>0</v>
      </c>
      <c r="P18" s="325">
        <v>7</v>
      </c>
      <c r="Q18" s="325">
        <v>2</v>
      </c>
      <c r="R18" s="465">
        <v>5</v>
      </c>
      <c r="S18" s="469">
        <v>4</v>
      </c>
      <c r="T18" s="325">
        <v>2</v>
      </c>
      <c r="U18" s="200">
        <f aca="true" t="shared" si="2" ref="U18:U23">((L18+M18)/T18)</f>
        <v>8</v>
      </c>
    </row>
    <row r="19" spans="1:21" ht="18" customHeight="1">
      <c r="A19" s="324" t="s">
        <v>336</v>
      </c>
      <c r="B19" s="325"/>
      <c r="C19" s="325"/>
      <c r="D19" s="325">
        <v>6</v>
      </c>
      <c r="E19" s="325">
        <v>2</v>
      </c>
      <c r="F19" s="325">
        <v>7</v>
      </c>
      <c r="G19" s="325">
        <v>0</v>
      </c>
      <c r="H19" s="325">
        <v>5</v>
      </c>
      <c r="I19" s="325">
        <v>2</v>
      </c>
      <c r="J19" s="325"/>
      <c r="K19" s="325"/>
      <c r="L19" s="411">
        <f t="shared" si="0"/>
        <v>18</v>
      </c>
      <c r="M19" s="411">
        <f t="shared" si="1"/>
        <v>4</v>
      </c>
      <c r="N19" s="325">
        <v>0</v>
      </c>
      <c r="O19" s="325">
        <v>0</v>
      </c>
      <c r="P19" s="325">
        <v>12</v>
      </c>
      <c r="Q19" s="325">
        <v>2</v>
      </c>
      <c r="R19" s="465">
        <v>6</v>
      </c>
      <c r="S19" s="469">
        <v>1</v>
      </c>
      <c r="T19" s="325">
        <v>2</v>
      </c>
      <c r="U19" s="200">
        <f t="shared" si="2"/>
        <v>11</v>
      </c>
    </row>
    <row r="20" spans="1:21" ht="18" customHeight="1">
      <c r="A20" s="324" t="s">
        <v>429</v>
      </c>
      <c r="B20" s="325"/>
      <c r="C20" s="325"/>
      <c r="D20" s="325"/>
      <c r="E20" s="325"/>
      <c r="F20" s="325">
        <v>3</v>
      </c>
      <c r="G20" s="325">
        <v>0</v>
      </c>
      <c r="H20" s="325">
        <v>8</v>
      </c>
      <c r="I20" s="325">
        <v>1</v>
      </c>
      <c r="J20" s="325"/>
      <c r="K20" s="325"/>
      <c r="L20" s="411">
        <f t="shared" si="0"/>
        <v>11</v>
      </c>
      <c r="M20" s="411">
        <f t="shared" si="1"/>
        <v>1</v>
      </c>
      <c r="N20" s="325">
        <v>0</v>
      </c>
      <c r="O20" s="325">
        <v>0</v>
      </c>
      <c r="P20" s="325">
        <v>8</v>
      </c>
      <c r="Q20" s="325">
        <v>1</v>
      </c>
      <c r="R20" s="465">
        <v>6</v>
      </c>
      <c r="S20" s="469">
        <v>0</v>
      </c>
      <c r="T20" s="325">
        <v>2</v>
      </c>
      <c r="U20" s="200">
        <f t="shared" si="2"/>
        <v>6</v>
      </c>
    </row>
    <row r="21" spans="1:21" ht="18" customHeight="1">
      <c r="A21" s="324" t="s">
        <v>337</v>
      </c>
      <c r="B21" s="325">
        <v>3</v>
      </c>
      <c r="C21" s="325">
        <v>4</v>
      </c>
      <c r="D21" s="325">
        <v>2</v>
      </c>
      <c r="E21" s="325">
        <v>2</v>
      </c>
      <c r="F21" s="325">
        <v>2</v>
      </c>
      <c r="G21" s="325">
        <v>0</v>
      </c>
      <c r="H21" s="325"/>
      <c r="I21" s="325"/>
      <c r="J21" s="325"/>
      <c r="K21" s="325"/>
      <c r="L21" s="411">
        <f t="shared" si="0"/>
        <v>7</v>
      </c>
      <c r="M21" s="411">
        <f t="shared" si="1"/>
        <v>6</v>
      </c>
      <c r="N21" s="325">
        <v>0</v>
      </c>
      <c r="O21" s="325">
        <v>0</v>
      </c>
      <c r="P21" s="325">
        <v>4</v>
      </c>
      <c r="Q21" s="325">
        <v>2</v>
      </c>
      <c r="R21" s="465">
        <v>3</v>
      </c>
      <c r="S21" s="469">
        <v>0</v>
      </c>
      <c r="T21" s="325">
        <v>2</v>
      </c>
      <c r="U21" s="200">
        <f t="shared" si="2"/>
        <v>6.5</v>
      </c>
    </row>
    <row r="22" spans="1:21" ht="18" customHeight="1">
      <c r="A22" s="324" t="s">
        <v>338</v>
      </c>
      <c r="B22" s="325"/>
      <c r="C22" s="325"/>
      <c r="D22" s="325"/>
      <c r="E22" s="325"/>
      <c r="F22" s="325">
        <v>3</v>
      </c>
      <c r="G22" s="325">
        <v>1</v>
      </c>
      <c r="H22" s="325">
        <v>5</v>
      </c>
      <c r="I22" s="325">
        <v>0</v>
      </c>
      <c r="J22" s="325"/>
      <c r="K22" s="325"/>
      <c r="L22" s="411">
        <f t="shared" si="0"/>
        <v>8</v>
      </c>
      <c r="M22" s="411">
        <f t="shared" si="1"/>
        <v>1</v>
      </c>
      <c r="N22" s="325">
        <v>0</v>
      </c>
      <c r="O22" s="325">
        <v>0</v>
      </c>
      <c r="P22" s="325">
        <v>5</v>
      </c>
      <c r="Q22" s="325">
        <v>0</v>
      </c>
      <c r="R22" s="465">
        <v>6</v>
      </c>
      <c r="S22" s="469">
        <v>0</v>
      </c>
      <c r="T22" s="325">
        <v>2</v>
      </c>
      <c r="U22" s="200">
        <f t="shared" si="2"/>
        <v>4.5</v>
      </c>
    </row>
    <row r="23" spans="1:21" ht="18" customHeight="1">
      <c r="A23" s="324" t="s">
        <v>430</v>
      </c>
      <c r="B23" s="325"/>
      <c r="C23" s="325"/>
      <c r="D23" s="325">
        <v>4</v>
      </c>
      <c r="E23" s="325">
        <v>0</v>
      </c>
      <c r="F23" s="325">
        <v>4</v>
      </c>
      <c r="G23" s="325">
        <v>0</v>
      </c>
      <c r="H23" s="325"/>
      <c r="I23" s="325"/>
      <c r="J23" s="325"/>
      <c r="K23" s="325"/>
      <c r="L23" s="411">
        <f t="shared" si="0"/>
        <v>8</v>
      </c>
      <c r="M23" s="411">
        <f t="shared" si="1"/>
        <v>0</v>
      </c>
      <c r="N23" s="325">
        <v>0</v>
      </c>
      <c r="O23" s="325">
        <v>0</v>
      </c>
      <c r="P23" s="325">
        <v>4</v>
      </c>
      <c r="Q23" s="325">
        <v>0</v>
      </c>
      <c r="R23" s="465">
        <v>3</v>
      </c>
      <c r="S23" s="469">
        <v>2</v>
      </c>
      <c r="T23" s="325">
        <v>2</v>
      </c>
      <c r="U23" s="200">
        <f t="shared" si="2"/>
        <v>4</v>
      </c>
    </row>
    <row r="24" spans="1:21" ht="18" customHeight="1">
      <c r="A24" s="324" t="s">
        <v>431</v>
      </c>
      <c r="B24" s="325"/>
      <c r="C24" s="325"/>
      <c r="D24" s="325">
        <v>7</v>
      </c>
      <c r="E24" s="325">
        <v>2</v>
      </c>
      <c r="F24" s="325">
        <v>4</v>
      </c>
      <c r="G24" s="325">
        <v>0</v>
      </c>
      <c r="H24" s="325">
        <v>6</v>
      </c>
      <c r="I24" s="325">
        <v>0</v>
      </c>
      <c r="J24" s="325"/>
      <c r="K24" s="325"/>
      <c r="L24" s="411">
        <f t="shared" si="0"/>
        <v>17</v>
      </c>
      <c r="M24" s="411">
        <f t="shared" si="1"/>
        <v>2</v>
      </c>
      <c r="N24" s="325">
        <v>0</v>
      </c>
      <c r="O24" s="325">
        <v>0</v>
      </c>
      <c r="P24" s="325">
        <v>10</v>
      </c>
      <c r="Q24" s="325">
        <v>0</v>
      </c>
      <c r="R24" s="465">
        <v>5</v>
      </c>
      <c r="S24" s="469">
        <v>1</v>
      </c>
      <c r="T24" s="325">
        <v>2</v>
      </c>
      <c r="U24" s="200">
        <f aca="true" t="shared" si="3" ref="U24:U29">((L24+M24)/T24)</f>
        <v>9.5</v>
      </c>
    </row>
    <row r="25" spans="1:21" ht="18" customHeight="1">
      <c r="A25" s="324" t="s">
        <v>432</v>
      </c>
      <c r="B25" s="325"/>
      <c r="C25" s="325"/>
      <c r="D25" s="325">
        <v>3</v>
      </c>
      <c r="E25" s="325">
        <v>2</v>
      </c>
      <c r="F25" s="325">
        <v>3</v>
      </c>
      <c r="G25" s="325">
        <v>1</v>
      </c>
      <c r="H25" s="325">
        <v>3</v>
      </c>
      <c r="I25" s="325">
        <v>1</v>
      </c>
      <c r="J25" s="325"/>
      <c r="K25" s="325"/>
      <c r="L25" s="411">
        <f t="shared" si="0"/>
        <v>9</v>
      </c>
      <c r="M25" s="411">
        <f t="shared" si="1"/>
        <v>4</v>
      </c>
      <c r="N25" s="325">
        <v>0</v>
      </c>
      <c r="O25" s="325">
        <v>0</v>
      </c>
      <c r="P25" s="325">
        <v>6</v>
      </c>
      <c r="Q25" s="325">
        <v>2</v>
      </c>
      <c r="R25" s="465">
        <v>3</v>
      </c>
      <c r="S25" s="469">
        <v>1</v>
      </c>
      <c r="T25" s="325">
        <v>2</v>
      </c>
      <c r="U25" s="200">
        <f t="shared" si="3"/>
        <v>6.5</v>
      </c>
    </row>
    <row r="26" spans="1:21" ht="18" customHeight="1">
      <c r="A26" s="324" t="s">
        <v>433</v>
      </c>
      <c r="B26" s="325"/>
      <c r="C26" s="325"/>
      <c r="D26" s="325">
        <v>0</v>
      </c>
      <c r="E26" s="325">
        <v>1</v>
      </c>
      <c r="F26" s="325">
        <v>0</v>
      </c>
      <c r="G26" s="325">
        <v>0</v>
      </c>
      <c r="H26" s="325"/>
      <c r="I26" s="325"/>
      <c r="J26" s="325"/>
      <c r="K26" s="325"/>
      <c r="L26" s="411">
        <f t="shared" si="0"/>
        <v>0</v>
      </c>
      <c r="M26" s="411">
        <f t="shared" si="1"/>
        <v>1</v>
      </c>
      <c r="N26" s="325">
        <v>0</v>
      </c>
      <c r="O26" s="325">
        <v>0</v>
      </c>
      <c r="P26" s="325">
        <v>0</v>
      </c>
      <c r="Q26" s="325">
        <v>0</v>
      </c>
      <c r="R26" s="465">
        <v>1</v>
      </c>
      <c r="S26" s="469">
        <v>0</v>
      </c>
      <c r="T26" s="325">
        <v>2</v>
      </c>
      <c r="U26" s="200">
        <f t="shared" si="3"/>
        <v>0.5</v>
      </c>
    </row>
    <row r="27" spans="1:21" ht="18" customHeight="1">
      <c r="A27" s="324" t="s">
        <v>434</v>
      </c>
      <c r="B27" s="325"/>
      <c r="C27" s="325"/>
      <c r="D27" s="325"/>
      <c r="E27" s="325"/>
      <c r="F27" s="325"/>
      <c r="G27" s="325"/>
      <c r="H27" s="325">
        <v>2</v>
      </c>
      <c r="I27" s="325">
        <v>1</v>
      </c>
      <c r="J27" s="325">
        <v>2</v>
      </c>
      <c r="K27" s="325">
        <v>1</v>
      </c>
      <c r="L27" s="411">
        <f t="shared" si="0"/>
        <v>4</v>
      </c>
      <c r="M27" s="411">
        <f t="shared" si="1"/>
        <v>2</v>
      </c>
      <c r="N27" s="325">
        <v>0</v>
      </c>
      <c r="O27" s="325">
        <v>0</v>
      </c>
      <c r="P27" s="325">
        <v>2</v>
      </c>
      <c r="Q27" s="325">
        <v>1</v>
      </c>
      <c r="R27" s="465">
        <v>2</v>
      </c>
      <c r="S27" s="469">
        <v>1</v>
      </c>
      <c r="T27" s="325">
        <v>2</v>
      </c>
      <c r="U27" s="200">
        <f t="shared" si="3"/>
        <v>3</v>
      </c>
    </row>
    <row r="28" spans="1:21" ht="18" customHeight="1">
      <c r="A28" s="324" t="s">
        <v>435</v>
      </c>
      <c r="B28" s="325"/>
      <c r="C28" s="325"/>
      <c r="D28" s="325">
        <v>3</v>
      </c>
      <c r="E28" s="325">
        <v>1</v>
      </c>
      <c r="F28" s="325">
        <v>2</v>
      </c>
      <c r="G28" s="325">
        <v>1</v>
      </c>
      <c r="H28" s="325">
        <v>3</v>
      </c>
      <c r="I28" s="325">
        <v>1</v>
      </c>
      <c r="J28" s="325"/>
      <c r="K28" s="325"/>
      <c r="L28" s="411">
        <f t="shared" si="0"/>
        <v>8</v>
      </c>
      <c r="M28" s="411">
        <f t="shared" si="1"/>
        <v>3</v>
      </c>
      <c r="N28" s="325">
        <v>0</v>
      </c>
      <c r="O28" s="325">
        <v>1</v>
      </c>
      <c r="P28" s="325">
        <v>5</v>
      </c>
      <c r="Q28" s="325">
        <v>3</v>
      </c>
      <c r="R28" s="465">
        <v>4</v>
      </c>
      <c r="S28" s="469">
        <v>1</v>
      </c>
      <c r="T28" s="325">
        <v>2</v>
      </c>
      <c r="U28" s="200">
        <f t="shared" si="3"/>
        <v>5.5</v>
      </c>
    </row>
    <row r="29" spans="1:21" ht="18" customHeight="1">
      <c r="A29" s="324" t="s">
        <v>339</v>
      </c>
      <c r="B29" s="325"/>
      <c r="C29" s="325"/>
      <c r="D29" s="325">
        <v>3</v>
      </c>
      <c r="E29" s="325">
        <v>0</v>
      </c>
      <c r="F29" s="325">
        <v>5</v>
      </c>
      <c r="G29" s="325">
        <v>0</v>
      </c>
      <c r="H29" s="325"/>
      <c r="I29" s="325"/>
      <c r="J29" s="325"/>
      <c r="K29" s="325"/>
      <c r="L29" s="411">
        <f t="shared" si="0"/>
        <v>8</v>
      </c>
      <c r="M29" s="411">
        <f t="shared" si="1"/>
        <v>0</v>
      </c>
      <c r="N29" s="325">
        <v>0</v>
      </c>
      <c r="O29" s="325">
        <v>0</v>
      </c>
      <c r="P29" s="325"/>
      <c r="Q29" s="325"/>
      <c r="R29" s="465">
        <v>5</v>
      </c>
      <c r="S29" s="471"/>
      <c r="T29" s="325">
        <v>2</v>
      </c>
      <c r="U29" s="200">
        <f t="shared" si="3"/>
        <v>4</v>
      </c>
    </row>
    <row r="30" spans="1:21" ht="18" customHeight="1">
      <c r="A30" s="324"/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411"/>
      <c r="M30" s="411"/>
      <c r="N30" s="325"/>
      <c r="O30" s="325"/>
      <c r="P30" s="325"/>
      <c r="Q30" s="325"/>
      <c r="R30" s="325"/>
      <c r="S30" s="412"/>
      <c r="T30" s="325"/>
      <c r="U30" s="200"/>
    </row>
    <row r="31" spans="1:21" ht="18" customHeight="1">
      <c r="A31" s="324"/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411"/>
      <c r="M31" s="411"/>
      <c r="N31" s="325"/>
      <c r="O31" s="325"/>
      <c r="P31" s="325"/>
      <c r="Q31" s="325"/>
      <c r="R31" s="325"/>
      <c r="S31" s="412"/>
      <c r="T31" s="325"/>
      <c r="U31" s="200"/>
    </row>
    <row r="32" spans="1:21" ht="18" customHeight="1">
      <c r="A32" s="324"/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411"/>
      <c r="M32" s="411"/>
      <c r="N32" s="325"/>
      <c r="O32" s="325"/>
      <c r="P32" s="325"/>
      <c r="Q32" s="325"/>
      <c r="R32" s="325"/>
      <c r="S32" s="412"/>
      <c r="T32" s="325"/>
      <c r="U32" s="200"/>
    </row>
    <row r="33" spans="1:21" ht="18" customHeight="1">
      <c r="A33" s="324"/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411"/>
      <c r="M33" s="411"/>
      <c r="N33" s="325"/>
      <c r="O33" s="325"/>
      <c r="P33" s="325"/>
      <c r="Q33" s="325"/>
      <c r="R33" s="325"/>
      <c r="S33" s="412"/>
      <c r="T33" s="325"/>
      <c r="U33" s="200"/>
    </row>
    <row r="34" spans="1:21" ht="18" customHeight="1">
      <c r="A34" s="324"/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411"/>
      <c r="M34" s="411"/>
      <c r="N34" s="325"/>
      <c r="O34" s="325"/>
      <c r="P34" s="325"/>
      <c r="Q34" s="325"/>
      <c r="R34" s="325"/>
      <c r="S34" s="412"/>
      <c r="T34" s="325"/>
      <c r="U34" s="200"/>
    </row>
    <row r="35" spans="1:21" ht="18" customHeight="1">
      <c r="A35" s="326"/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411"/>
      <c r="M35" s="411"/>
      <c r="N35" s="325"/>
      <c r="O35" s="325"/>
      <c r="P35" s="325"/>
      <c r="Q35" s="325"/>
      <c r="R35" s="325"/>
      <c r="S35" s="412"/>
      <c r="T35" s="325"/>
      <c r="U35" s="200"/>
    </row>
    <row r="36" spans="1:21" ht="18" customHeight="1">
      <c r="A36" s="324"/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411"/>
      <c r="M36" s="411"/>
      <c r="N36" s="325"/>
      <c r="O36" s="325"/>
      <c r="P36" s="325"/>
      <c r="Q36" s="325"/>
      <c r="R36" s="325"/>
      <c r="S36" s="412"/>
      <c r="T36" s="325"/>
      <c r="U36" s="200"/>
    </row>
    <row r="37" spans="1:21" ht="18" customHeight="1">
      <c r="A37" s="324"/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411"/>
      <c r="M37" s="411"/>
      <c r="N37" s="325"/>
      <c r="O37" s="325"/>
      <c r="P37" s="325"/>
      <c r="Q37" s="325"/>
      <c r="R37" s="325"/>
      <c r="S37" s="412"/>
      <c r="T37" s="325"/>
      <c r="U37" s="200"/>
    </row>
    <row r="38" spans="1:21" ht="18" customHeight="1">
      <c r="A38" s="295"/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5"/>
      <c r="M38" s="5"/>
      <c r="N38" s="296"/>
      <c r="O38" s="296"/>
      <c r="P38" s="296"/>
      <c r="Q38" s="296"/>
      <c r="R38" s="296"/>
      <c r="S38" s="299"/>
      <c r="T38" s="296"/>
      <c r="U38" s="6"/>
    </row>
    <row r="39" spans="1:21" ht="21" customHeight="1">
      <c r="A39" s="66" t="s">
        <v>31</v>
      </c>
      <c r="B39" s="410">
        <f>SUM(B14:B38)</f>
        <v>5</v>
      </c>
      <c r="C39" s="410">
        <f>SUM(C14:C38)</f>
        <v>4</v>
      </c>
      <c r="D39" s="410">
        <f aca="true" t="shared" si="4" ref="D39:T39">SUM(D14:D38)</f>
        <v>36</v>
      </c>
      <c r="E39" s="410">
        <f t="shared" si="4"/>
        <v>13</v>
      </c>
      <c r="F39" s="410">
        <f>SUM(F14:F38)</f>
        <v>42</v>
      </c>
      <c r="G39" s="410">
        <f t="shared" si="4"/>
        <v>5</v>
      </c>
      <c r="H39" s="410">
        <f t="shared" si="4"/>
        <v>38</v>
      </c>
      <c r="I39" s="410">
        <f t="shared" si="4"/>
        <v>8</v>
      </c>
      <c r="J39" s="410">
        <f t="shared" si="4"/>
        <v>7</v>
      </c>
      <c r="K39" s="410">
        <f t="shared" si="4"/>
        <v>2</v>
      </c>
      <c r="L39" s="410">
        <f t="shared" si="4"/>
        <v>128</v>
      </c>
      <c r="M39" s="410">
        <f t="shared" si="4"/>
        <v>32</v>
      </c>
      <c r="N39" s="410">
        <f t="shared" si="4"/>
        <v>2</v>
      </c>
      <c r="O39" s="410">
        <f t="shared" si="4"/>
        <v>1</v>
      </c>
      <c r="P39" s="410">
        <f t="shared" si="4"/>
        <v>73</v>
      </c>
      <c r="Q39" s="410">
        <f t="shared" si="4"/>
        <v>14</v>
      </c>
      <c r="R39" s="410">
        <f t="shared" si="4"/>
        <v>56</v>
      </c>
      <c r="S39" s="410">
        <f t="shared" si="4"/>
        <v>12</v>
      </c>
      <c r="T39" s="410">
        <f t="shared" si="4"/>
        <v>32</v>
      </c>
      <c r="U39" s="21"/>
    </row>
    <row r="40" ht="7.5" customHeight="1"/>
    <row r="42" spans="1:21" ht="20.25" customHeight="1">
      <c r="A42" s="34" t="s">
        <v>22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0"/>
      <c r="O42" s="20"/>
      <c r="P42" s="20"/>
      <c r="Q42" s="20"/>
      <c r="R42" s="20"/>
      <c r="S42" s="20"/>
      <c r="T42" s="2"/>
      <c r="U42" s="2"/>
    </row>
    <row r="43" spans="1:2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0"/>
      <c r="O43" s="20"/>
      <c r="P43" s="20"/>
      <c r="Q43" s="20"/>
      <c r="R43" s="59"/>
      <c r="S43" s="20"/>
      <c r="T43" s="507" t="s">
        <v>395</v>
      </c>
      <c r="U43" s="508"/>
    </row>
    <row r="44" spans="1:21" ht="16.5" customHeight="1">
      <c r="A44" s="60" t="s">
        <v>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8"/>
      <c r="O44" s="58"/>
      <c r="P44" s="58"/>
      <c r="Q44" s="58"/>
      <c r="R44" s="58"/>
      <c r="S44" s="20"/>
      <c r="T44" s="2"/>
      <c r="U44" s="2"/>
    </row>
    <row r="45" spans="1:21" ht="22.5" customHeight="1">
      <c r="A45" s="60" t="s">
        <v>24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58"/>
      <c r="P45" s="58"/>
      <c r="Q45" s="58"/>
      <c r="R45" s="58"/>
      <c r="S45" s="20"/>
      <c r="T45" s="2"/>
      <c r="U45" s="2"/>
    </row>
    <row r="46" spans="1:21" s="338" customFormat="1" ht="18" customHeight="1">
      <c r="A46" s="428" t="s">
        <v>364</v>
      </c>
      <c r="B46" s="432"/>
      <c r="C46" s="433"/>
      <c r="D46" s="433"/>
      <c r="E46" s="433"/>
      <c r="F46" s="433"/>
      <c r="G46" s="433"/>
      <c r="H46" s="433"/>
      <c r="I46" s="434"/>
      <c r="J46" s="434"/>
      <c r="K46" s="434"/>
      <c r="L46" s="434"/>
      <c r="M46" s="434"/>
      <c r="N46" s="434"/>
      <c r="O46" s="434"/>
      <c r="P46" s="434"/>
      <c r="Q46" s="434" t="s">
        <v>847</v>
      </c>
      <c r="R46" s="434"/>
      <c r="S46" s="434"/>
      <c r="T46" s="335"/>
      <c r="U46" s="337"/>
    </row>
    <row r="47" spans="1:21" ht="3" customHeight="1">
      <c r="A47" s="1"/>
      <c r="B47" s="1"/>
      <c r="C47" s="1"/>
      <c r="D47" s="1"/>
      <c r="E47" s="1"/>
      <c r="F47" s="1"/>
      <c r="G47" s="1"/>
      <c r="H47" s="1"/>
      <c r="I47" s="13"/>
      <c r="J47" s="13"/>
      <c r="K47" s="13"/>
      <c r="L47" s="39"/>
      <c r="M47" s="39"/>
      <c r="N47" s="39"/>
      <c r="O47" s="39"/>
      <c r="P47" s="39"/>
      <c r="Q47" s="39"/>
      <c r="R47" s="39"/>
      <c r="S47" s="39"/>
      <c r="T47" s="13"/>
      <c r="U47" s="12"/>
    </row>
    <row r="48" spans="1:21" s="338" customFormat="1" ht="18" customHeight="1">
      <c r="A48" s="339" t="s">
        <v>417</v>
      </c>
      <c r="B48" s="334"/>
      <c r="C48" s="340"/>
      <c r="D48" s="335"/>
      <c r="E48" s="336"/>
      <c r="F48" s="335"/>
      <c r="G48" s="335"/>
      <c r="H48" s="335"/>
      <c r="I48" s="336"/>
      <c r="J48" s="335"/>
      <c r="K48" s="336"/>
      <c r="L48" s="335"/>
      <c r="M48" s="336"/>
      <c r="N48" s="336"/>
      <c r="O48" s="336"/>
      <c r="P48" s="336"/>
      <c r="Q48" s="336"/>
      <c r="R48" s="336"/>
      <c r="S48" s="336"/>
      <c r="T48" s="335"/>
      <c r="U48" s="341"/>
    </row>
    <row r="49" spans="1:2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T49" s="1"/>
      <c r="U49" s="1"/>
    </row>
    <row r="50" spans="1:21" ht="12.75">
      <c r="A50" s="22"/>
      <c r="B50" s="16" t="s">
        <v>5</v>
      </c>
      <c r="C50" s="16"/>
      <c r="D50" s="16"/>
      <c r="E50" s="16"/>
      <c r="F50" s="16"/>
      <c r="G50" s="16"/>
      <c r="H50" s="16"/>
      <c r="I50" s="16"/>
      <c r="J50" s="63"/>
      <c r="K50" s="63"/>
      <c r="L50" s="24"/>
      <c r="M50" s="30"/>
      <c r="N50" s="25"/>
      <c r="O50" s="26"/>
      <c r="P50" s="25"/>
      <c r="Q50" s="26"/>
      <c r="R50" s="25"/>
      <c r="S50" s="29"/>
      <c r="T50" s="24"/>
      <c r="U50" s="22"/>
    </row>
    <row r="51" spans="1:21" ht="38.25" customHeight="1">
      <c r="A51" s="31" t="s">
        <v>25</v>
      </c>
      <c r="B51" s="9" t="s">
        <v>9</v>
      </c>
      <c r="C51" s="9"/>
      <c r="D51" s="9" t="s">
        <v>10</v>
      </c>
      <c r="E51" s="9"/>
      <c r="F51" s="9" t="s">
        <v>11</v>
      </c>
      <c r="G51" s="9"/>
      <c r="H51" s="9" t="s">
        <v>26</v>
      </c>
      <c r="I51" s="28"/>
      <c r="J51" s="64" t="s">
        <v>27</v>
      </c>
      <c r="K51" s="64"/>
      <c r="L51" s="27" t="s">
        <v>12</v>
      </c>
      <c r="M51" s="32"/>
      <c r="N51" s="28" t="s">
        <v>13</v>
      </c>
      <c r="O51" s="9"/>
      <c r="P51" s="27" t="s">
        <v>14</v>
      </c>
      <c r="Q51" s="9"/>
      <c r="R51" s="55" t="s">
        <v>28</v>
      </c>
      <c r="S51" s="28"/>
      <c r="T51" s="65" t="s">
        <v>29</v>
      </c>
      <c r="U51" s="31" t="s">
        <v>30</v>
      </c>
    </row>
    <row r="52" spans="1:21" ht="12.75">
      <c r="A52" s="23"/>
      <c r="B52" s="10" t="s">
        <v>19</v>
      </c>
      <c r="C52" s="10" t="s">
        <v>20</v>
      </c>
      <c r="D52" s="10" t="s">
        <v>19</v>
      </c>
      <c r="E52" s="10" t="s">
        <v>20</v>
      </c>
      <c r="F52" s="10" t="s">
        <v>19</v>
      </c>
      <c r="G52" s="10" t="s">
        <v>20</v>
      </c>
      <c r="H52" s="10" t="s">
        <v>19</v>
      </c>
      <c r="I52" s="10" t="s">
        <v>20</v>
      </c>
      <c r="J52" s="10" t="s">
        <v>19</v>
      </c>
      <c r="K52" s="10" t="s">
        <v>20</v>
      </c>
      <c r="L52" s="11" t="s">
        <v>19</v>
      </c>
      <c r="M52" s="11" t="s">
        <v>20</v>
      </c>
      <c r="N52" s="10" t="s">
        <v>19</v>
      </c>
      <c r="O52" s="10" t="s">
        <v>20</v>
      </c>
      <c r="P52" s="10" t="s">
        <v>19</v>
      </c>
      <c r="Q52" s="10" t="s">
        <v>20</v>
      </c>
      <c r="R52" s="10" t="s">
        <v>19</v>
      </c>
      <c r="S52" s="19" t="s">
        <v>20</v>
      </c>
      <c r="T52" s="43"/>
      <c r="U52" s="44"/>
    </row>
    <row r="53" spans="1:21" ht="22.5" customHeight="1">
      <c r="A53" s="504" t="s">
        <v>253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8"/>
      <c r="M53" s="198"/>
      <c r="N53" s="197"/>
      <c r="O53" s="197"/>
      <c r="P53" s="197"/>
      <c r="Q53" s="197"/>
      <c r="R53" s="197"/>
      <c r="S53" s="196"/>
      <c r="T53" s="199"/>
      <c r="U53" s="200"/>
    </row>
    <row r="54" spans="1:21" ht="12.75">
      <c r="A54" s="464" t="s">
        <v>436</v>
      </c>
      <c r="B54" s="325"/>
      <c r="C54" s="325"/>
      <c r="D54" s="325"/>
      <c r="E54" s="325"/>
      <c r="F54" s="325"/>
      <c r="G54" s="325"/>
      <c r="H54" s="465">
        <v>8</v>
      </c>
      <c r="I54" s="465">
        <v>0</v>
      </c>
      <c r="J54" s="325"/>
      <c r="K54" s="325"/>
      <c r="L54" s="411">
        <f aca="true" t="shared" si="5" ref="L54:M56">J54+H54+F54+D54+B54</f>
        <v>8</v>
      </c>
      <c r="M54" s="411">
        <f t="shared" si="5"/>
        <v>0</v>
      </c>
      <c r="N54" s="325"/>
      <c r="O54" s="325"/>
      <c r="P54" s="325"/>
      <c r="Q54" s="325"/>
      <c r="R54" s="465">
        <v>3</v>
      </c>
      <c r="S54" s="469">
        <v>5</v>
      </c>
      <c r="T54" s="465">
        <v>2</v>
      </c>
      <c r="U54" s="323">
        <f aca="true" t="shared" si="6" ref="U54:U61">((L54+M54)/T54)</f>
        <v>4</v>
      </c>
    </row>
    <row r="55" spans="1:21" ht="12" customHeight="1">
      <c r="A55" s="464" t="s">
        <v>437</v>
      </c>
      <c r="B55" s="325"/>
      <c r="C55" s="325"/>
      <c r="D55" s="325"/>
      <c r="E55" s="325"/>
      <c r="F55" s="325"/>
      <c r="G55" s="325"/>
      <c r="H55" s="465">
        <v>3</v>
      </c>
      <c r="I55" s="465">
        <v>0</v>
      </c>
      <c r="J55" s="325"/>
      <c r="K55" s="325"/>
      <c r="L55" s="411">
        <f t="shared" si="5"/>
        <v>3</v>
      </c>
      <c r="M55" s="411">
        <f t="shared" si="5"/>
        <v>0</v>
      </c>
      <c r="N55" s="325"/>
      <c r="O55" s="325"/>
      <c r="P55" s="325"/>
      <c r="Q55" s="325"/>
      <c r="R55" s="465">
        <v>0</v>
      </c>
      <c r="S55" s="469">
        <v>1</v>
      </c>
      <c r="T55" s="465">
        <v>1</v>
      </c>
      <c r="U55" s="323">
        <f t="shared" si="6"/>
        <v>3</v>
      </c>
    </row>
    <row r="56" spans="1:21" ht="12.75">
      <c r="A56" s="464" t="s">
        <v>438</v>
      </c>
      <c r="B56" s="325"/>
      <c r="C56" s="325"/>
      <c r="D56" s="325"/>
      <c r="E56" s="325"/>
      <c r="F56" s="325"/>
      <c r="G56" s="325"/>
      <c r="H56" s="465">
        <v>2</v>
      </c>
      <c r="I56" s="465">
        <v>0</v>
      </c>
      <c r="J56" s="325"/>
      <c r="K56" s="325"/>
      <c r="L56" s="411">
        <f t="shared" si="5"/>
        <v>2</v>
      </c>
      <c r="M56" s="411">
        <f t="shared" si="5"/>
        <v>0</v>
      </c>
      <c r="N56" s="325"/>
      <c r="O56" s="325"/>
      <c r="P56" s="325"/>
      <c r="Q56" s="325"/>
      <c r="R56" s="465">
        <v>4</v>
      </c>
      <c r="S56" s="469">
        <v>0</v>
      </c>
      <c r="T56" s="465">
        <v>2</v>
      </c>
      <c r="U56" s="323">
        <f t="shared" si="6"/>
        <v>1</v>
      </c>
    </row>
    <row r="57" spans="1:21" ht="18" customHeight="1">
      <c r="A57" s="464" t="s">
        <v>439</v>
      </c>
      <c r="B57" s="325"/>
      <c r="C57" s="325"/>
      <c r="D57" s="325"/>
      <c r="E57" s="325"/>
      <c r="F57" s="325"/>
      <c r="G57" s="325"/>
      <c r="H57" s="465">
        <v>1</v>
      </c>
      <c r="I57" s="465">
        <v>0</v>
      </c>
      <c r="J57" s="325"/>
      <c r="K57" s="325"/>
      <c r="L57" s="411">
        <f aca="true" t="shared" si="7" ref="L57:M59">J57+H57+F57+D57+B57</f>
        <v>1</v>
      </c>
      <c r="M57" s="411">
        <f t="shared" si="7"/>
        <v>0</v>
      </c>
      <c r="N57" s="325"/>
      <c r="O57" s="325"/>
      <c r="P57" s="325"/>
      <c r="Q57" s="325"/>
      <c r="R57" s="465">
        <v>1</v>
      </c>
      <c r="S57" s="469">
        <v>0</v>
      </c>
      <c r="T57" s="465">
        <v>1</v>
      </c>
      <c r="U57" s="323">
        <f t="shared" si="6"/>
        <v>1</v>
      </c>
    </row>
    <row r="58" spans="1:21" ht="18" customHeight="1">
      <c r="A58" s="464" t="s">
        <v>440</v>
      </c>
      <c r="B58" s="325"/>
      <c r="C58" s="325"/>
      <c r="D58" s="325"/>
      <c r="E58" s="325"/>
      <c r="F58" s="325"/>
      <c r="G58" s="325"/>
      <c r="H58" s="465">
        <v>1</v>
      </c>
      <c r="I58" s="465">
        <v>0</v>
      </c>
      <c r="J58" s="325"/>
      <c r="K58" s="325"/>
      <c r="L58" s="411">
        <f t="shared" si="7"/>
        <v>1</v>
      </c>
      <c r="M58" s="411">
        <f t="shared" si="7"/>
        <v>0</v>
      </c>
      <c r="N58" s="325"/>
      <c r="O58" s="325"/>
      <c r="P58" s="325"/>
      <c r="Q58" s="325"/>
      <c r="R58" s="465">
        <v>1</v>
      </c>
      <c r="S58" s="469">
        <v>0</v>
      </c>
      <c r="T58" s="465">
        <v>1</v>
      </c>
      <c r="U58" s="323">
        <f t="shared" si="6"/>
        <v>1</v>
      </c>
    </row>
    <row r="59" spans="1:21" ht="18" customHeight="1">
      <c r="A59" s="464" t="s">
        <v>441</v>
      </c>
      <c r="B59" s="325"/>
      <c r="C59" s="325"/>
      <c r="D59" s="325"/>
      <c r="E59" s="325"/>
      <c r="F59" s="325"/>
      <c r="G59" s="325"/>
      <c r="H59" s="465">
        <v>1</v>
      </c>
      <c r="I59" s="465">
        <v>0</v>
      </c>
      <c r="J59" s="325"/>
      <c r="K59" s="325"/>
      <c r="L59" s="411">
        <f t="shared" si="7"/>
        <v>1</v>
      </c>
      <c r="M59" s="411">
        <f t="shared" si="7"/>
        <v>0</v>
      </c>
      <c r="N59" s="325"/>
      <c r="O59" s="325"/>
      <c r="P59" s="325"/>
      <c r="Q59" s="325"/>
      <c r="R59" s="465">
        <v>1</v>
      </c>
      <c r="S59" s="469">
        <v>0</v>
      </c>
      <c r="T59" s="465">
        <v>1</v>
      </c>
      <c r="U59" s="323">
        <f t="shared" si="6"/>
        <v>1</v>
      </c>
    </row>
    <row r="60" spans="1:21" ht="18" customHeight="1">
      <c r="A60" s="464" t="s">
        <v>442</v>
      </c>
      <c r="B60" s="325"/>
      <c r="C60" s="325"/>
      <c r="D60" s="325"/>
      <c r="E60" s="325"/>
      <c r="F60" s="325"/>
      <c r="G60" s="325"/>
      <c r="H60" s="465">
        <v>0</v>
      </c>
      <c r="I60" s="465">
        <v>2</v>
      </c>
      <c r="J60" s="325"/>
      <c r="K60" s="325"/>
      <c r="L60" s="411">
        <f>J60+H60+F60+D60+B60</f>
        <v>0</v>
      </c>
      <c r="M60" s="411">
        <f>K60+I60+G60+E60+C60</f>
        <v>2</v>
      </c>
      <c r="N60" s="325"/>
      <c r="O60" s="325"/>
      <c r="P60" s="325"/>
      <c r="Q60" s="325"/>
      <c r="R60" s="465">
        <v>0</v>
      </c>
      <c r="S60" s="469">
        <v>2</v>
      </c>
      <c r="T60" s="465">
        <v>1</v>
      </c>
      <c r="U60" s="323">
        <f t="shared" si="6"/>
        <v>2</v>
      </c>
    </row>
    <row r="61" spans="1:21" ht="18" customHeight="1">
      <c r="A61" s="464" t="s">
        <v>443</v>
      </c>
      <c r="B61" s="325"/>
      <c r="C61" s="325"/>
      <c r="D61" s="325"/>
      <c r="E61" s="325"/>
      <c r="F61" s="325"/>
      <c r="G61" s="325"/>
      <c r="H61" s="465">
        <v>1</v>
      </c>
      <c r="I61" s="465">
        <v>0</v>
      </c>
      <c r="J61" s="325"/>
      <c r="K61" s="325"/>
      <c r="L61" s="411">
        <f>J61+H61+F61+D61+B61</f>
        <v>1</v>
      </c>
      <c r="M61" s="411">
        <f>K61+I61+G61+E61+C61</f>
        <v>0</v>
      </c>
      <c r="N61" s="325"/>
      <c r="O61" s="325"/>
      <c r="P61" s="325"/>
      <c r="Q61" s="325"/>
      <c r="R61" s="465">
        <v>1</v>
      </c>
      <c r="S61" s="469">
        <v>0</v>
      </c>
      <c r="T61" s="465">
        <v>1</v>
      </c>
      <c r="U61" s="323">
        <f t="shared" si="6"/>
        <v>1</v>
      </c>
    </row>
    <row r="62" spans="1:21" ht="18" customHeight="1">
      <c r="A62" s="464" t="s">
        <v>388</v>
      </c>
      <c r="B62" s="325"/>
      <c r="C62" s="325"/>
      <c r="D62" s="325"/>
      <c r="E62" s="325"/>
      <c r="F62" s="325"/>
      <c r="G62" s="325"/>
      <c r="H62" s="465">
        <v>2</v>
      </c>
      <c r="I62" s="465">
        <v>0</v>
      </c>
      <c r="J62" s="325"/>
      <c r="K62" s="325"/>
      <c r="L62" s="411">
        <f aca="true" t="shared" si="8" ref="L62:L73">J62+H62+F62+D62+B62</f>
        <v>2</v>
      </c>
      <c r="M62" s="411">
        <f aca="true" t="shared" si="9" ref="M62:M73">K62+I62+G62+E62+C62</f>
        <v>0</v>
      </c>
      <c r="N62" s="325"/>
      <c r="O62" s="325"/>
      <c r="P62" s="325"/>
      <c r="Q62" s="325"/>
      <c r="R62" s="465">
        <v>2</v>
      </c>
      <c r="S62" s="469">
        <v>1</v>
      </c>
      <c r="T62" s="465">
        <v>1</v>
      </c>
      <c r="U62" s="323">
        <f aca="true" t="shared" si="10" ref="U62:U73">((L62+M62)/T62)</f>
        <v>2</v>
      </c>
    </row>
    <row r="63" spans="1:21" ht="18" customHeight="1">
      <c r="A63" s="464" t="s">
        <v>389</v>
      </c>
      <c r="B63" s="325"/>
      <c r="C63" s="325"/>
      <c r="D63" s="325"/>
      <c r="E63" s="325"/>
      <c r="F63" s="325"/>
      <c r="G63" s="325"/>
      <c r="H63" s="465">
        <v>2</v>
      </c>
      <c r="I63" s="465">
        <v>0</v>
      </c>
      <c r="J63" s="325"/>
      <c r="K63" s="325"/>
      <c r="L63" s="411">
        <f t="shared" si="8"/>
        <v>2</v>
      </c>
      <c r="M63" s="411">
        <f t="shared" si="9"/>
        <v>0</v>
      </c>
      <c r="N63" s="325"/>
      <c r="O63" s="325"/>
      <c r="P63" s="325"/>
      <c r="Q63" s="325"/>
      <c r="R63" s="465">
        <v>1</v>
      </c>
      <c r="S63" s="469">
        <v>0</v>
      </c>
      <c r="T63" s="465">
        <v>1</v>
      </c>
      <c r="U63" s="323">
        <f t="shared" si="10"/>
        <v>2</v>
      </c>
    </row>
    <row r="64" spans="1:21" ht="24" customHeight="1">
      <c r="A64" s="472" t="s">
        <v>444</v>
      </c>
      <c r="B64" s="325"/>
      <c r="C64" s="325"/>
      <c r="D64" s="325"/>
      <c r="E64" s="325"/>
      <c r="F64" s="325"/>
      <c r="G64" s="325"/>
      <c r="H64" s="465">
        <v>1</v>
      </c>
      <c r="I64" s="465">
        <v>1</v>
      </c>
      <c r="J64" s="325"/>
      <c r="K64" s="325"/>
      <c r="L64" s="411">
        <f t="shared" si="8"/>
        <v>1</v>
      </c>
      <c r="M64" s="411">
        <f t="shared" si="9"/>
        <v>1</v>
      </c>
      <c r="N64" s="325"/>
      <c r="O64" s="325"/>
      <c r="P64" s="325"/>
      <c r="Q64" s="325"/>
      <c r="R64" s="465">
        <v>2</v>
      </c>
      <c r="S64" s="469">
        <v>0</v>
      </c>
      <c r="T64" s="465">
        <v>1</v>
      </c>
      <c r="U64" s="323">
        <f t="shared" si="10"/>
        <v>2</v>
      </c>
    </row>
    <row r="65" spans="1:21" ht="15.75" customHeight="1">
      <c r="A65" s="464" t="s">
        <v>445</v>
      </c>
      <c r="B65" s="325"/>
      <c r="C65" s="325"/>
      <c r="D65" s="325"/>
      <c r="E65" s="325"/>
      <c r="F65" s="325"/>
      <c r="G65" s="325"/>
      <c r="H65" s="465">
        <v>5</v>
      </c>
      <c r="I65" s="465">
        <v>0</v>
      </c>
      <c r="J65" s="325"/>
      <c r="K65" s="325"/>
      <c r="L65" s="411">
        <f t="shared" si="8"/>
        <v>5</v>
      </c>
      <c r="M65" s="411">
        <f t="shared" si="9"/>
        <v>0</v>
      </c>
      <c r="N65" s="325"/>
      <c r="O65" s="325"/>
      <c r="P65" s="325"/>
      <c r="Q65" s="325"/>
      <c r="R65" s="465">
        <v>4</v>
      </c>
      <c r="S65" s="465">
        <v>2</v>
      </c>
      <c r="T65" s="465">
        <v>1</v>
      </c>
      <c r="U65" s="323">
        <f t="shared" si="10"/>
        <v>5</v>
      </c>
    </row>
    <row r="66" spans="1:21" ht="18" customHeight="1">
      <c r="A66" s="464" t="s">
        <v>446</v>
      </c>
      <c r="B66" s="325"/>
      <c r="C66" s="325"/>
      <c r="D66" s="325"/>
      <c r="E66" s="325"/>
      <c r="F66" s="325"/>
      <c r="G66" s="325"/>
      <c r="H66" s="465">
        <v>4</v>
      </c>
      <c r="I66" s="465">
        <v>0</v>
      </c>
      <c r="J66" s="325"/>
      <c r="K66" s="325"/>
      <c r="L66" s="411">
        <f t="shared" si="8"/>
        <v>4</v>
      </c>
      <c r="M66" s="411">
        <f t="shared" si="9"/>
        <v>0</v>
      </c>
      <c r="N66" s="325"/>
      <c r="O66" s="325"/>
      <c r="P66" s="325"/>
      <c r="Q66" s="325"/>
      <c r="R66" s="465">
        <v>5</v>
      </c>
      <c r="S66" s="465">
        <v>0</v>
      </c>
      <c r="T66" s="465">
        <v>2</v>
      </c>
      <c r="U66" s="323">
        <f t="shared" si="10"/>
        <v>2</v>
      </c>
    </row>
    <row r="67" spans="1:21" ht="18" customHeight="1">
      <c r="A67" s="464" t="s">
        <v>447</v>
      </c>
      <c r="B67" s="325"/>
      <c r="C67" s="325"/>
      <c r="D67" s="325"/>
      <c r="E67" s="325"/>
      <c r="F67" s="325"/>
      <c r="G67" s="325"/>
      <c r="H67" s="465">
        <v>0</v>
      </c>
      <c r="I67" s="465">
        <v>0</v>
      </c>
      <c r="J67" s="325"/>
      <c r="K67" s="325"/>
      <c r="L67" s="411">
        <f t="shared" si="8"/>
        <v>0</v>
      </c>
      <c r="M67" s="411">
        <f t="shared" si="9"/>
        <v>0</v>
      </c>
      <c r="N67" s="325"/>
      <c r="O67" s="325"/>
      <c r="P67" s="325"/>
      <c r="Q67" s="325"/>
      <c r="R67" s="465">
        <v>2</v>
      </c>
      <c r="S67" s="465">
        <v>0</v>
      </c>
      <c r="T67" s="465">
        <v>1</v>
      </c>
      <c r="U67" s="323">
        <f t="shared" si="10"/>
        <v>0</v>
      </c>
    </row>
    <row r="68" spans="1:21" ht="18" customHeight="1">
      <c r="A68" s="464" t="s">
        <v>448</v>
      </c>
      <c r="B68" s="325"/>
      <c r="C68" s="325"/>
      <c r="D68" s="325"/>
      <c r="E68" s="325"/>
      <c r="F68" s="325"/>
      <c r="G68" s="325"/>
      <c r="H68" s="465">
        <v>3</v>
      </c>
      <c r="I68" s="465">
        <v>0</v>
      </c>
      <c r="J68" s="325"/>
      <c r="K68" s="325"/>
      <c r="L68" s="411">
        <f t="shared" si="8"/>
        <v>3</v>
      </c>
      <c r="M68" s="411">
        <f t="shared" si="9"/>
        <v>0</v>
      </c>
      <c r="N68" s="325"/>
      <c r="O68" s="325"/>
      <c r="P68" s="325"/>
      <c r="Q68" s="325"/>
      <c r="R68" s="465">
        <v>2</v>
      </c>
      <c r="S68" s="465">
        <v>0</v>
      </c>
      <c r="T68" s="465">
        <v>1</v>
      </c>
      <c r="U68" s="323">
        <f t="shared" si="10"/>
        <v>3</v>
      </c>
    </row>
    <row r="69" spans="1:21" ht="18" customHeight="1">
      <c r="A69" s="464" t="s">
        <v>390</v>
      </c>
      <c r="B69" s="325"/>
      <c r="C69" s="325"/>
      <c r="D69" s="325"/>
      <c r="E69" s="325"/>
      <c r="F69" s="325"/>
      <c r="G69" s="325"/>
      <c r="H69" s="465">
        <v>2</v>
      </c>
      <c r="I69" s="465">
        <v>0</v>
      </c>
      <c r="J69" s="325"/>
      <c r="K69" s="325"/>
      <c r="L69" s="411">
        <f t="shared" si="8"/>
        <v>2</v>
      </c>
      <c r="M69" s="411">
        <f t="shared" si="9"/>
        <v>0</v>
      </c>
      <c r="N69" s="325"/>
      <c r="O69" s="325"/>
      <c r="P69" s="325"/>
      <c r="Q69" s="325"/>
      <c r="R69" s="465">
        <v>1</v>
      </c>
      <c r="S69" s="465">
        <v>0</v>
      </c>
      <c r="T69" s="465">
        <v>1</v>
      </c>
      <c r="U69" s="323">
        <f t="shared" si="10"/>
        <v>2</v>
      </c>
    </row>
    <row r="70" spans="1:21" ht="18" customHeight="1">
      <c r="A70" s="464" t="s">
        <v>449</v>
      </c>
      <c r="B70" s="325"/>
      <c r="C70" s="325"/>
      <c r="D70" s="325"/>
      <c r="E70" s="325"/>
      <c r="F70" s="325"/>
      <c r="G70" s="325"/>
      <c r="H70" s="465">
        <v>1</v>
      </c>
      <c r="I70" s="465">
        <v>0</v>
      </c>
      <c r="J70" s="325"/>
      <c r="K70" s="325"/>
      <c r="L70" s="411">
        <f t="shared" si="8"/>
        <v>1</v>
      </c>
      <c r="M70" s="411">
        <f t="shared" si="9"/>
        <v>0</v>
      </c>
      <c r="N70" s="325"/>
      <c r="O70" s="325"/>
      <c r="P70" s="325"/>
      <c r="Q70" s="325"/>
      <c r="R70" s="465">
        <v>1</v>
      </c>
      <c r="S70" s="465">
        <v>0</v>
      </c>
      <c r="T70" s="465">
        <v>1</v>
      </c>
      <c r="U70" s="323">
        <f t="shared" si="10"/>
        <v>1</v>
      </c>
    </row>
    <row r="71" spans="1:21" ht="18" customHeight="1">
      <c r="A71" s="464" t="s">
        <v>391</v>
      </c>
      <c r="B71" s="325"/>
      <c r="C71" s="325"/>
      <c r="D71" s="325"/>
      <c r="E71" s="325"/>
      <c r="F71" s="325"/>
      <c r="G71" s="325"/>
      <c r="H71" s="465">
        <v>1</v>
      </c>
      <c r="I71" s="465">
        <v>1</v>
      </c>
      <c r="J71" s="325"/>
      <c r="K71" s="325"/>
      <c r="L71" s="411">
        <f t="shared" si="8"/>
        <v>1</v>
      </c>
      <c r="M71" s="411">
        <f t="shared" si="9"/>
        <v>1</v>
      </c>
      <c r="N71" s="325"/>
      <c r="O71" s="325"/>
      <c r="P71" s="325"/>
      <c r="Q71" s="325"/>
      <c r="R71" s="465">
        <v>2</v>
      </c>
      <c r="S71" s="465">
        <v>0</v>
      </c>
      <c r="T71" s="465">
        <v>1</v>
      </c>
      <c r="U71" s="323">
        <f t="shared" si="10"/>
        <v>2</v>
      </c>
    </row>
    <row r="72" spans="1:21" ht="21" customHeight="1">
      <c r="A72" s="472" t="s">
        <v>450</v>
      </c>
      <c r="B72" s="325"/>
      <c r="C72" s="325"/>
      <c r="D72" s="325"/>
      <c r="E72" s="325"/>
      <c r="F72" s="325"/>
      <c r="G72" s="325"/>
      <c r="H72" s="465">
        <v>0</v>
      </c>
      <c r="I72" s="465">
        <v>0</v>
      </c>
      <c r="J72" s="325"/>
      <c r="K72" s="325"/>
      <c r="L72" s="411">
        <f t="shared" si="8"/>
        <v>0</v>
      </c>
      <c r="M72" s="411">
        <f t="shared" si="9"/>
        <v>0</v>
      </c>
      <c r="N72" s="325"/>
      <c r="O72" s="325"/>
      <c r="P72" s="325"/>
      <c r="Q72" s="325"/>
      <c r="R72" s="465">
        <v>0</v>
      </c>
      <c r="S72" s="465">
        <v>0</v>
      </c>
      <c r="T72" s="465">
        <v>1</v>
      </c>
      <c r="U72" s="323">
        <f t="shared" si="10"/>
        <v>0</v>
      </c>
    </row>
    <row r="73" spans="1:21" ht="14.25" customHeight="1">
      <c r="A73" s="472" t="s">
        <v>451</v>
      </c>
      <c r="B73" s="325"/>
      <c r="C73" s="325"/>
      <c r="D73" s="325"/>
      <c r="E73" s="325"/>
      <c r="F73" s="325"/>
      <c r="G73" s="325"/>
      <c r="H73" s="465">
        <v>1</v>
      </c>
      <c r="I73" s="465">
        <v>0</v>
      </c>
      <c r="J73" s="325"/>
      <c r="K73" s="325"/>
      <c r="L73" s="411">
        <f t="shared" si="8"/>
        <v>1</v>
      </c>
      <c r="M73" s="411">
        <f t="shared" si="9"/>
        <v>0</v>
      </c>
      <c r="N73" s="325"/>
      <c r="O73" s="325"/>
      <c r="P73" s="325"/>
      <c r="Q73" s="325"/>
      <c r="R73" s="465">
        <v>1</v>
      </c>
      <c r="S73" s="465">
        <v>0</v>
      </c>
      <c r="T73" s="465">
        <v>1</v>
      </c>
      <c r="U73" s="323">
        <f t="shared" si="10"/>
        <v>1</v>
      </c>
    </row>
    <row r="74" spans="1:21" ht="15" customHeight="1">
      <c r="A74" s="472" t="s">
        <v>452</v>
      </c>
      <c r="B74" s="466"/>
      <c r="C74" s="466"/>
      <c r="D74" s="466"/>
      <c r="E74" s="466"/>
      <c r="F74" s="466"/>
      <c r="G74" s="466"/>
      <c r="H74" s="466">
        <v>1</v>
      </c>
      <c r="I74" s="466">
        <v>1</v>
      </c>
      <c r="J74" s="325"/>
      <c r="K74" s="325"/>
      <c r="L74" s="411">
        <f aca="true" t="shared" si="11" ref="L74:M79">J74+H74+F74+D74+B74</f>
        <v>1</v>
      </c>
      <c r="M74" s="411">
        <f t="shared" si="11"/>
        <v>1</v>
      </c>
      <c r="N74" s="325"/>
      <c r="O74" s="325"/>
      <c r="P74" s="325"/>
      <c r="Q74" s="325"/>
      <c r="R74" s="465">
        <v>1</v>
      </c>
      <c r="S74" s="465">
        <v>1</v>
      </c>
      <c r="T74" s="465">
        <v>1</v>
      </c>
      <c r="U74" s="323">
        <f aca="true" t="shared" si="12" ref="U74:U79">((L74+M74)/T74)</f>
        <v>2</v>
      </c>
    </row>
    <row r="75" spans="1:21" ht="27" customHeight="1">
      <c r="A75" s="472" t="s">
        <v>453</v>
      </c>
      <c r="B75" s="325"/>
      <c r="C75" s="325"/>
      <c r="D75" s="325"/>
      <c r="E75" s="325"/>
      <c r="F75" s="325"/>
      <c r="G75" s="325"/>
      <c r="H75" s="465">
        <v>2</v>
      </c>
      <c r="I75" s="465">
        <v>1</v>
      </c>
      <c r="J75" s="325"/>
      <c r="K75" s="325"/>
      <c r="L75" s="411">
        <f t="shared" si="11"/>
        <v>2</v>
      </c>
      <c r="M75" s="411">
        <f t="shared" si="11"/>
        <v>1</v>
      </c>
      <c r="N75" s="325"/>
      <c r="O75" s="325"/>
      <c r="P75" s="325"/>
      <c r="Q75" s="325"/>
      <c r="R75" s="465">
        <v>3</v>
      </c>
      <c r="S75" s="465">
        <v>0</v>
      </c>
      <c r="T75" s="465">
        <v>1</v>
      </c>
      <c r="U75" s="323">
        <f t="shared" si="12"/>
        <v>3</v>
      </c>
    </row>
    <row r="76" spans="1:21" ht="15" customHeight="1">
      <c r="A76" s="472" t="s">
        <v>454</v>
      </c>
      <c r="B76" s="325"/>
      <c r="C76" s="325"/>
      <c r="D76" s="325"/>
      <c r="E76" s="325"/>
      <c r="F76" s="325"/>
      <c r="G76" s="325"/>
      <c r="H76" s="465">
        <v>2</v>
      </c>
      <c r="I76" s="465">
        <v>0</v>
      </c>
      <c r="J76" s="325"/>
      <c r="K76" s="325"/>
      <c r="L76" s="411">
        <f t="shared" si="11"/>
        <v>2</v>
      </c>
      <c r="M76" s="411">
        <f t="shared" si="11"/>
        <v>0</v>
      </c>
      <c r="N76" s="325"/>
      <c r="O76" s="325"/>
      <c r="P76" s="325"/>
      <c r="Q76" s="325"/>
      <c r="R76" s="465">
        <v>1</v>
      </c>
      <c r="S76" s="465">
        <v>0</v>
      </c>
      <c r="T76" s="465">
        <v>1</v>
      </c>
      <c r="U76" s="323">
        <f t="shared" si="12"/>
        <v>2</v>
      </c>
    </row>
    <row r="77" spans="1:21" ht="24.75" customHeight="1">
      <c r="A77" s="472" t="s">
        <v>455</v>
      </c>
      <c r="B77" s="325"/>
      <c r="C77" s="325"/>
      <c r="D77" s="325"/>
      <c r="E77" s="325"/>
      <c r="F77" s="325"/>
      <c r="G77" s="325"/>
      <c r="H77" s="465">
        <v>1</v>
      </c>
      <c r="I77" s="465">
        <v>0</v>
      </c>
      <c r="J77" s="325"/>
      <c r="K77" s="325"/>
      <c r="L77" s="411">
        <f t="shared" si="11"/>
        <v>1</v>
      </c>
      <c r="M77" s="411">
        <f t="shared" si="11"/>
        <v>0</v>
      </c>
      <c r="N77" s="325"/>
      <c r="O77" s="325"/>
      <c r="P77" s="325"/>
      <c r="Q77" s="325"/>
      <c r="R77" s="465">
        <v>1</v>
      </c>
      <c r="S77" s="465">
        <v>0</v>
      </c>
      <c r="T77" s="465">
        <v>1</v>
      </c>
      <c r="U77" s="323">
        <f t="shared" si="12"/>
        <v>1</v>
      </c>
    </row>
    <row r="78" spans="1:21" ht="24" customHeight="1">
      <c r="A78" s="472" t="s">
        <v>456</v>
      </c>
      <c r="B78" s="325"/>
      <c r="C78" s="325"/>
      <c r="D78" s="325"/>
      <c r="E78" s="325"/>
      <c r="F78" s="325"/>
      <c r="G78" s="325"/>
      <c r="H78" s="465">
        <v>4</v>
      </c>
      <c r="I78" s="465">
        <v>0</v>
      </c>
      <c r="J78" s="325"/>
      <c r="K78" s="325"/>
      <c r="L78" s="411">
        <f t="shared" si="11"/>
        <v>4</v>
      </c>
      <c r="M78" s="411">
        <f t="shared" si="11"/>
        <v>0</v>
      </c>
      <c r="N78" s="325"/>
      <c r="O78" s="325"/>
      <c r="P78" s="325"/>
      <c r="Q78" s="325"/>
      <c r="R78" s="465">
        <v>4</v>
      </c>
      <c r="S78" s="465">
        <v>0</v>
      </c>
      <c r="T78" s="465">
        <v>1</v>
      </c>
      <c r="U78" s="323">
        <f t="shared" si="12"/>
        <v>4</v>
      </c>
    </row>
    <row r="79" spans="1:21" ht="16.5" customHeight="1">
      <c r="A79" s="472" t="s">
        <v>457</v>
      </c>
      <c r="B79" s="325"/>
      <c r="C79" s="325"/>
      <c r="D79" s="325"/>
      <c r="E79" s="325"/>
      <c r="F79" s="325"/>
      <c r="G79" s="325"/>
      <c r="H79" s="465">
        <v>0</v>
      </c>
      <c r="I79" s="465">
        <v>0</v>
      </c>
      <c r="J79" s="325"/>
      <c r="K79" s="325"/>
      <c r="L79" s="411">
        <f t="shared" si="11"/>
        <v>0</v>
      </c>
      <c r="M79" s="411">
        <f t="shared" si="11"/>
        <v>0</v>
      </c>
      <c r="N79" s="325"/>
      <c r="O79" s="325"/>
      <c r="P79" s="325"/>
      <c r="Q79" s="325"/>
      <c r="R79" s="465">
        <v>0</v>
      </c>
      <c r="S79" s="465">
        <v>0</v>
      </c>
      <c r="T79" s="465">
        <v>1</v>
      </c>
      <c r="U79" s="323">
        <f t="shared" si="12"/>
        <v>0</v>
      </c>
    </row>
    <row r="80" spans="1:21" ht="15.75" customHeight="1">
      <c r="A80" s="66" t="s">
        <v>31</v>
      </c>
      <c r="B80" s="410">
        <f>SUM(B54:B79)</f>
        <v>0</v>
      </c>
      <c r="C80" s="410">
        <f aca="true" t="shared" si="13" ref="C80:T80">SUM(C54:C79)</f>
        <v>0</v>
      </c>
      <c r="D80" s="410">
        <f t="shared" si="13"/>
        <v>0</v>
      </c>
      <c r="E80" s="410">
        <f t="shared" si="13"/>
        <v>0</v>
      </c>
      <c r="F80" s="410">
        <f t="shared" si="13"/>
        <v>0</v>
      </c>
      <c r="G80" s="410">
        <f t="shared" si="13"/>
        <v>0</v>
      </c>
      <c r="H80" s="410">
        <f t="shared" si="13"/>
        <v>49</v>
      </c>
      <c r="I80" s="410">
        <f t="shared" si="13"/>
        <v>6</v>
      </c>
      <c r="J80" s="410">
        <f t="shared" si="13"/>
        <v>0</v>
      </c>
      <c r="K80" s="410">
        <f t="shared" si="13"/>
        <v>0</v>
      </c>
      <c r="L80" s="410">
        <f t="shared" si="13"/>
        <v>49</v>
      </c>
      <c r="M80" s="410">
        <f t="shared" si="13"/>
        <v>6</v>
      </c>
      <c r="N80" s="410">
        <f t="shared" si="13"/>
        <v>0</v>
      </c>
      <c r="O80" s="410">
        <f t="shared" si="13"/>
        <v>0</v>
      </c>
      <c r="P80" s="410">
        <f t="shared" si="13"/>
        <v>0</v>
      </c>
      <c r="Q80" s="410">
        <f t="shared" si="13"/>
        <v>0</v>
      </c>
      <c r="R80" s="410">
        <f t="shared" si="13"/>
        <v>44</v>
      </c>
      <c r="S80" s="410">
        <f t="shared" si="13"/>
        <v>12</v>
      </c>
      <c r="T80" s="410">
        <f t="shared" si="13"/>
        <v>29</v>
      </c>
      <c r="U80" s="413"/>
    </row>
    <row r="83" spans="1:21" ht="20.25" customHeight="1">
      <c r="A83" s="34" t="s">
        <v>22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0"/>
      <c r="O83" s="20"/>
      <c r="P83" s="20"/>
      <c r="Q83" s="20"/>
      <c r="R83" s="20"/>
      <c r="S83" s="20"/>
      <c r="T83" s="2"/>
      <c r="U83" s="2"/>
    </row>
    <row r="84" spans="1:2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0"/>
      <c r="O84" s="20"/>
      <c r="P84" s="20"/>
      <c r="Q84" s="20"/>
      <c r="R84" s="59"/>
      <c r="S84" s="20"/>
      <c r="T84" s="507" t="s">
        <v>395</v>
      </c>
      <c r="U84" s="508"/>
    </row>
    <row r="85" spans="1:21" ht="21.75" customHeight="1">
      <c r="A85" s="60" t="s">
        <v>0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8"/>
      <c r="O85" s="58"/>
      <c r="P85" s="58"/>
      <c r="Q85" s="58"/>
      <c r="R85" s="58"/>
      <c r="S85" s="20"/>
      <c r="T85" s="2"/>
      <c r="U85" s="2"/>
    </row>
    <row r="86" spans="1:21" ht="22.5" customHeight="1">
      <c r="A86" s="60" t="s">
        <v>24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8"/>
      <c r="O86" s="58"/>
      <c r="P86" s="58"/>
      <c r="Q86" s="58"/>
      <c r="R86" s="58"/>
      <c r="S86" s="20"/>
      <c r="T86" s="2"/>
      <c r="U86" s="2"/>
    </row>
    <row r="87" spans="1:21" s="338" customFormat="1" ht="18" customHeight="1">
      <c r="A87" s="428" t="s">
        <v>364</v>
      </c>
      <c r="B87" s="432"/>
      <c r="C87" s="433"/>
      <c r="D87" s="433"/>
      <c r="E87" s="433"/>
      <c r="F87" s="433"/>
      <c r="G87" s="433"/>
      <c r="H87" s="433"/>
      <c r="I87" s="434"/>
      <c r="J87" s="434"/>
      <c r="K87" s="434"/>
      <c r="L87" s="434"/>
      <c r="M87" s="434"/>
      <c r="N87" s="434"/>
      <c r="O87" s="434"/>
      <c r="P87" s="434"/>
      <c r="Q87" s="434" t="s">
        <v>847</v>
      </c>
      <c r="R87" s="434"/>
      <c r="S87" s="434"/>
      <c r="T87" s="335"/>
      <c r="U87" s="337"/>
    </row>
    <row r="88" spans="1:21" ht="12.75">
      <c r="A88" s="1"/>
      <c r="B88" s="1"/>
      <c r="C88" s="1"/>
      <c r="D88" s="1"/>
      <c r="E88" s="1"/>
      <c r="F88" s="1"/>
      <c r="G88" s="1"/>
      <c r="H88" s="1"/>
      <c r="I88" s="13"/>
      <c r="J88" s="13"/>
      <c r="K88" s="13"/>
      <c r="L88" s="39"/>
      <c r="M88" s="39"/>
      <c r="N88" s="39"/>
      <c r="O88" s="39"/>
      <c r="P88" s="39"/>
      <c r="Q88" s="39"/>
      <c r="R88" s="39"/>
      <c r="S88" s="39"/>
      <c r="T88" s="13"/>
      <c r="U88" s="12"/>
    </row>
    <row r="89" spans="1:21" s="338" customFormat="1" ht="18" customHeight="1">
      <c r="A89" s="339" t="s">
        <v>417</v>
      </c>
      <c r="B89" s="334"/>
      <c r="C89" s="340"/>
      <c r="D89" s="335"/>
      <c r="E89" s="336"/>
      <c r="F89" s="335"/>
      <c r="G89" s="335"/>
      <c r="H89" s="335"/>
      <c r="I89" s="336"/>
      <c r="J89" s="335"/>
      <c r="K89" s="336"/>
      <c r="L89" s="335"/>
      <c r="M89" s="336"/>
      <c r="N89" s="336"/>
      <c r="O89" s="336"/>
      <c r="P89" s="336"/>
      <c r="Q89" s="336"/>
      <c r="R89" s="336"/>
      <c r="S89" s="336"/>
      <c r="T89" s="335"/>
      <c r="U89" s="34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T90" s="1"/>
      <c r="U90" s="1"/>
    </row>
    <row r="91" spans="1:21" ht="12.75">
      <c r="A91" s="22"/>
      <c r="B91" s="16" t="s">
        <v>5</v>
      </c>
      <c r="C91" s="16"/>
      <c r="D91" s="16"/>
      <c r="E91" s="16"/>
      <c r="F91" s="16"/>
      <c r="G91" s="16"/>
      <c r="H91" s="16"/>
      <c r="I91" s="16"/>
      <c r="J91" s="63"/>
      <c r="K91" s="63"/>
      <c r="L91" s="24"/>
      <c r="M91" s="30"/>
      <c r="N91" s="25"/>
      <c r="O91" s="26"/>
      <c r="P91" s="25"/>
      <c r="Q91" s="26"/>
      <c r="R91" s="25"/>
      <c r="S91" s="29"/>
      <c r="T91" s="24"/>
      <c r="U91" s="22"/>
    </row>
    <row r="92" spans="1:21" ht="48.75" customHeight="1">
      <c r="A92" s="31" t="s">
        <v>25</v>
      </c>
      <c r="B92" s="9" t="s">
        <v>9</v>
      </c>
      <c r="C92" s="9"/>
      <c r="D92" s="9" t="s">
        <v>10</v>
      </c>
      <c r="E92" s="9"/>
      <c r="F92" s="9" t="s">
        <v>11</v>
      </c>
      <c r="G92" s="9"/>
      <c r="H92" s="9" t="s">
        <v>26</v>
      </c>
      <c r="I92" s="28"/>
      <c r="J92" s="64" t="s">
        <v>27</v>
      </c>
      <c r="K92" s="64"/>
      <c r="L92" s="27" t="s">
        <v>12</v>
      </c>
      <c r="M92" s="32"/>
      <c r="N92" s="28" t="s">
        <v>13</v>
      </c>
      <c r="O92" s="9"/>
      <c r="P92" s="27" t="s">
        <v>14</v>
      </c>
      <c r="Q92" s="9"/>
      <c r="R92" s="55" t="s">
        <v>28</v>
      </c>
      <c r="S92" s="28"/>
      <c r="T92" s="65" t="s">
        <v>29</v>
      </c>
      <c r="U92" s="31" t="s">
        <v>30</v>
      </c>
    </row>
    <row r="93" spans="1:21" ht="12.75">
      <c r="A93" s="23"/>
      <c r="B93" s="10" t="s">
        <v>19</v>
      </c>
      <c r="C93" s="10" t="s">
        <v>20</v>
      </c>
      <c r="D93" s="10" t="s">
        <v>19</v>
      </c>
      <c r="E93" s="10" t="s">
        <v>20</v>
      </c>
      <c r="F93" s="10" t="s">
        <v>19</v>
      </c>
      <c r="G93" s="10" t="s">
        <v>20</v>
      </c>
      <c r="H93" s="10" t="s">
        <v>19</v>
      </c>
      <c r="I93" s="10" t="s">
        <v>20</v>
      </c>
      <c r="J93" s="10" t="s">
        <v>19</v>
      </c>
      <c r="K93" s="10" t="s">
        <v>20</v>
      </c>
      <c r="L93" s="11" t="s">
        <v>19</v>
      </c>
      <c r="M93" s="11" t="s">
        <v>20</v>
      </c>
      <c r="N93" s="10" t="s">
        <v>19</v>
      </c>
      <c r="O93" s="10" t="s">
        <v>20</v>
      </c>
      <c r="P93" s="10" t="s">
        <v>19</v>
      </c>
      <c r="Q93" s="10" t="s">
        <v>20</v>
      </c>
      <c r="R93" s="10" t="s">
        <v>19</v>
      </c>
      <c r="S93" s="19" t="s">
        <v>20</v>
      </c>
      <c r="T93" s="43"/>
      <c r="U93" s="44"/>
    </row>
    <row r="94" spans="1:21" ht="25.5">
      <c r="A94" s="201" t="s">
        <v>253</v>
      </c>
      <c r="B94" s="325"/>
      <c r="C94" s="325"/>
      <c r="D94" s="325"/>
      <c r="E94" s="325"/>
      <c r="F94" s="325"/>
      <c r="G94" s="325"/>
      <c r="H94" s="325"/>
      <c r="I94" s="325"/>
      <c r="J94" s="325"/>
      <c r="K94" s="325"/>
      <c r="L94" s="411"/>
      <c r="M94" s="411"/>
      <c r="N94" s="325"/>
      <c r="O94" s="325"/>
      <c r="P94" s="325"/>
      <c r="Q94" s="325"/>
      <c r="R94" s="325"/>
      <c r="S94" s="412"/>
      <c r="T94" s="325"/>
      <c r="U94" s="200"/>
    </row>
    <row r="95" spans="1:21" ht="12.75">
      <c r="A95" s="201"/>
      <c r="B95" s="325"/>
      <c r="C95" s="325"/>
      <c r="D95" s="325"/>
      <c r="E95" s="325"/>
      <c r="F95" s="325"/>
      <c r="G95" s="325"/>
      <c r="H95" s="325"/>
      <c r="I95" s="325"/>
      <c r="J95" s="325"/>
      <c r="K95" s="325"/>
      <c r="L95" s="411"/>
      <c r="M95" s="411"/>
      <c r="N95" s="325"/>
      <c r="O95" s="325"/>
      <c r="P95" s="325"/>
      <c r="Q95" s="325"/>
      <c r="R95" s="325"/>
      <c r="S95" s="325"/>
      <c r="T95" s="325"/>
      <c r="U95" s="200"/>
    </row>
    <row r="96" spans="1:21" ht="18" customHeight="1">
      <c r="A96" s="473" t="s">
        <v>458</v>
      </c>
      <c r="B96" s="325"/>
      <c r="C96" s="325"/>
      <c r="D96" s="325"/>
      <c r="E96" s="325"/>
      <c r="F96" s="325"/>
      <c r="G96" s="325"/>
      <c r="H96" s="465">
        <v>1</v>
      </c>
      <c r="I96" s="465">
        <v>0</v>
      </c>
      <c r="J96" s="325"/>
      <c r="K96" s="325"/>
      <c r="L96" s="411">
        <f aca="true" t="shared" si="14" ref="L96:M102">J96+H96+F96+D96+B96</f>
        <v>1</v>
      </c>
      <c r="M96" s="411">
        <f t="shared" si="14"/>
        <v>0</v>
      </c>
      <c r="N96" s="325"/>
      <c r="O96" s="325"/>
      <c r="P96" s="325"/>
      <c r="Q96" s="325"/>
      <c r="R96" s="465">
        <v>1</v>
      </c>
      <c r="S96" s="465">
        <v>0</v>
      </c>
      <c r="T96" s="465">
        <v>1</v>
      </c>
      <c r="U96" s="323">
        <f aca="true" t="shared" si="15" ref="U96:U102">((L96+M96)/T96)</f>
        <v>1</v>
      </c>
    </row>
    <row r="97" spans="1:21" ht="18" customHeight="1">
      <c r="A97" s="473" t="s">
        <v>459</v>
      </c>
      <c r="B97" s="325"/>
      <c r="C97" s="325"/>
      <c r="D97" s="325"/>
      <c r="E97" s="325"/>
      <c r="F97" s="325"/>
      <c r="G97" s="325"/>
      <c r="H97" s="465">
        <v>4</v>
      </c>
      <c r="I97" s="465">
        <v>0</v>
      </c>
      <c r="J97" s="325"/>
      <c r="K97" s="325"/>
      <c r="L97" s="411">
        <f t="shared" si="14"/>
        <v>4</v>
      </c>
      <c r="M97" s="411">
        <f t="shared" si="14"/>
        <v>0</v>
      </c>
      <c r="N97" s="325"/>
      <c r="O97" s="325"/>
      <c r="P97" s="325"/>
      <c r="Q97" s="325"/>
      <c r="R97" s="465">
        <v>0</v>
      </c>
      <c r="S97" s="465">
        <v>0</v>
      </c>
      <c r="T97" s="465">
        <v>1</v>
      </c>
      <c r="U97" s="323">
        <f t="shared" si="15"/>
        <v>4</v>
      </c>
    </row>
    <row r="98" spans="1:21" ht="18" customHeight="1">
      <c r="A98" s="473" t="s">
        <v>460</v>
      </c>
      <c r="B98" s="325"/>
      <c r="C98" s="325"/>
      <c r="D98" s="325"/>
      <c r="E98" s="325"/>
      <c r="F98" s="325"/>
      <c r="G98" s="325"/>
      <c r="H98" s="465">
        <v>0</v>
      </c>
      <c r="I98" s="465">
        <v>2</v>
      </c>
      <c r="J98" s="325"/>
      <c r="K98" s="325"/>
      <c r="L98" s="411">
        <f t="shared" si="14"/>
        <v>0</v>
      </c>
      <c r="M98" s="411">
        <f t="shared" si="14"/>
        <v>2</v>
      </c>
      <c r="N98" s="325"/>
      <c r="O98" s="325"/>
      <c r="P98" s="325"/>
      <c r="Q98" s="325"/>
      <c r="R98" s="465">
        <v>1</v>
      </c>
      <c r="S98" s="465">
        <v>1</v>
      </c>
      <c r="T98" s="465">
        <v>1</v>
      </c>
      <c r="U98" s="323">
        <f t="shared" si="15"/>
        <v>2</v>
      </c>
    </row>
    <row r="99" spans="1:21" ht="18" customHeight="1">
      <c r="A99" s="474" t="s">
        <v>461</v>
      </c>
      <c r="B99" s="325"/>
      <c r="C99" s="325"/>
      <c r="D99" s="325"/>
      <c r="E99" s="325"/>
      <c r="F99" s="325"/>
      <c r="G99" s="325"/>
      <c r="H99" s="465">
        <v>2</v>
      </c>
      <c r="I99" s="465">
        <v>0</v>
      </c>
      <c r="J99" s="325"/>
      <c r="K99" s="325"/>
      <c r="L99" s="411">
        <f t="shared" si="14"/>
        <v>2</v>
      </c>
      <c r="M99" s="411">
        <f t="shared" si="14"/>
        <v>0</v>
      </c>
      <c r="N99" s="325"/>
      <c r="O99" s="325"/>
      <c r="P99" s="325"/>
      <c r="Q99" s="325"/>
      <c r="R99" s="465">
        <v>0</v>
      </c>
      <c r="S99" s="465">
        <v>0</v>
      </c>
      <c r="T99" s="465">
        <v>1</v>
      </c>
      <c r="U99" s="323">
        <f t="shared" si="15"/>
        <v>2</v>
      </c>
    </row>
    <row r="100" spans="1:21" ht="22.5" customHeight="1">
      <c r="A100" s="474" t="s">
        <v>462</v>
      </c>
      <c r="B100" s="325"/>
      <c r="C100" s="325"/>
      <c r="D100" s="325"/>
      <c r="E100" s="325"/>
      <c r="F100" s="325"/>
      <c r="G100" s="325"/>
      <c r="H100" s="465">
        <v>3</v>
      </c>
      <c r="I100" s="465">
        <v>1</v>
      </c>
      <c r="J100" s="325"/>
      <c r="K100" s="325">
        <v>0</v>
      </c>
      <c r="L100" s="411">
        <f t="shared" si="14"/>
        <v>3</v>
      </c>
      <c r="M100" s="411">
        <f t="shared" si="14"/>
        <v>1</v>
      </c>
      <c r="N100" s="325"/>
      <c r="O100" s="325"/>
      <c r="P100" s="325"/>
      <c r="Q100" s="325"/>
      <c r="R100" s="465">
        <v>2</v>
      </c>
      <c r="S100" s="465">
        <v>0</v>
      </c>
      <c r="T100" s="465">
        <v>1</v>
      </c>
      <c r="U100" s="323">
        <f t="shared" si="15"/>
        <v>4</v>
      </c>
    </row>
    <row r="101" spans="1:21" ht="22.5" customHeight="1">
      <c r="A101" s="474" t="s">
        <v>463</v>
      </c>
      <c r="B101" s="325"/>
      <c r="C101" s="325"/>
      <c r="D101" s="325"/>
      <c r="E101" s="325"/>
      <c r="F101" s="325"/>
      <c r="G101" s="325"/>
      <c r="H101" s="465">
        <v>1</v>
      </c>
      <c r="I101" s="465">
        <v>0</v>
      </c>
      <c r="J101" s="325"/>
      <c r="K101" s="325"/>
      <c r="L101" s="411">
        <f t="shared" si="14"/>
        <v>1</v>
      </c>
      <c r="M101" s="411">
        <f t="shared" si="14"/>
        <v>0</v>
      </c>
      <c r="N101" s="325"/>
      <c r="O101" s="325"/>
      <c r="P101" s="325"/>
      <c r="Q101" s="325"/>
      <c r="R101" s="465">
        <v>0</v>
      </c>
      <c r="S101" s="465">
        <v>0</v>
      </c>
      <c r="T101" s="465">
        <v>1</v>
      </c>
      <c r="U101" s="323">
        <f t="shared" si="15"/>
        <v>1</v>
      </c>
    </row>
    <row r="102" spans="1:21" ht="22.5" customHeight="1">
      <c r="A102" s="474" t="s">
        <v>464</v>
      </c>
      <c r="B102" s="325"/>
      <c r="C102" s="325"/>
      <c r="D102" s="325"/>
      <c r="E102" s="325"/>
      <c r="F102" s="325"/>
      <c r="G102" s="325"/>
      <c r="H102" s="465">
        <v>1</v>
      </c>
      <c r="I102" s="465">
        <v>0</v>
      </c>
      <c r="J102" s="325"/>
      <c r="K102" s="325"/>
      <c r="L102" s="411">
        <f t="shared" si="14"/>
        <v>1</v>
      </c>
      <c r="M102" s="411">
        <f t="shared" si="14"/>
        <v>0</v>
      </c>
      <c r="N102" s="325"/>
      <c r="O102" s="325"/>
      <c r="P102" s="325"/>
      <c r="Q102" s="325"/>
      <c r="R102" s="465">
        <v>1</v>
      </c>
      <c r="S102" s="465">
        <v>1</v>
      </c>
      <c r="T102" s="465">
        <v>1</v>
      </c>
      <c r="U102" s="323">
        <f t="shared" si="15"/>
        <v>1</v>
      </c>
    </row>
    <row r="103" spans="1:21" ht="26.25" customHeight="1">
      <c r="A103" s="473" t="s">
        <v>465</v>
      </c>
      <c r="B103" s="325"/>
      <c r="C103" s="325"/>
      <c r="D103" s="325"/>
      <c r="E103" s="325"/>
      <c r="F103" s="325"/>
      <c r="G103" s="325"/>
      <c r="H103" s="465">
        <v>2</v>
      </c>
      <c r="I103" s="465">
        <v>0</v>
      </c>
      <c r="J103" s="325"/>
      <c r="K103" s="325"/>
      <c r="L103" s="411">
        <f aca="true" t="shared" si="16" ref="L103:L110">J103+H103+F103+D103+B103</f>
        <v>2</v>
      </c>
      <c r="M103" s="411">
        <f aca="true" t="shared" si="17" ref="M103:M110">K103+I103+G103+E103+C103</f>
        <v>0</v>
      </c>
      <c r="N103" s="325"/>
      <c r="O103" s="325"/>
      <c r="P103" s="325"/>
      <c r="Q103" s="325"/>
      <c r="R103" s="465">
        <v>1</v>
      </c>
      <c r="S103" s="465">
        <v>0</v>
      </c>
      <c r="T103" s="465">
        <v>1</v>
      </c>
      <c r="U103" s="323">
        <f aca="true" t="shared" si="18" ref="U103:U110">((L103+M103)/T103)</f>
        <v>2</v>
      </c>
    </row>
    <row r="104" spans="1:21" ht="27" customHeight="1">
      <c r="A104" s="473" t="s">
        <v>466</v>
      </c>
      <c r="B104" s="325"/>
      <c r="C104" s="325"/>
      <c r="D104" s="325"/>
      <c r="E104" s="325"/>
      <c r="F104" s="325"/>
      <c r="G104" s="325"/>
      <c r="H104" s="465">
        <v>5</v>
      </c>
      <c r="I104" s="465">
        <v>0</v>
      </c>
      <c r="J104" s="325"/>
      <c r="K104" s="325"/>
      <c r="L104" s="411">
        <f t="shared" si="16"/>
        <v>5</v>
      </c>
      <c r="M104" s="411">
        <f t="shared" si="17"/>
        <v>0</v>
      </c>
      <c r="N104" s="325"/>
      <c r="O104" s="325"/>
      <c r="P104" s="325"/>
      <c r="Q104" s="325"/>
      <c r="R104" s="465">
        <v>3</v>
      </c>
      <c r="S104" s="465">
        <v>1</v>
      </c>
      <c r="T104" s="465">
        <v>1</v>
      </c>
      <c r="U104" s="323">
        <f t="shared" si="18"/>
        <v>5</v>
      </c>
    </row>
    <row r="105" spans="1:21" ht="33.75" customHeight="1">
      <c r="A105" s="473" t="s">
        <v>467</v>
      </c>
      <c r="B105" s="325"/>
      <c r="C105" s="325"/>
      <c r="D105" s="325"/>
      <c r="E105" s="325"/>
      <c r="F105" s="325"/>
      <c r="G105" s="325"/>
      <c r="H105" s="465">
        <v>3</v>
      </c>
      <c r="I105" s="465">
        <v>0</v>
      </c>
      <c r="J105" s="325"/>
      <c r="K105" s="325"/>
      <c r="L105" s="411">
        <f t="shared" si="16"/>
        <v>3</v>
      </c>
      <c r="M105" s="411">
        <f t="shared" si="17"/>
        <v>0</v>
      </c>
      <c r="N105" s="325"/>
      <c r="O105" s="325"/>
      <c r="P105" s="325"/>
      <c r="Q105" s="325"/>
      <c r="R105" s="465">
        <v>2</v>
      </c>
      <c r="S105" s="465">
        <v>0</v>
      </c>
      <c r="T105" s="465">
        <v>1</v>
      </c>
      <c r="U105" s="323">
        <f t="shared" si="18"/>
        <v>3</v>
      </c>
    </row>
    <row r="106" spans="1:21" ht="22.5" customHeight="1">
      <c r="A106" s="473" t="s">
        <v>468</v>
      </c>
      <c r="B106" s="467"/>
      <c r="C106" s="467"/>
      <c r="D106" s="467"/>
      <c r="E106" s="467"/>
      <c r="F106" s="467"/>
      <c r="G106" s="467"/>
      <c r="H106" s="468">
        <v>2</v>
      </c>
      <c r="I106" s="468">
        <v>0</v>
      </c>
      <c r="J106" s="325"/>
      <c r="K106" s="325"/>
      <c r="L106" s="411">
        <f t="shared" si="16"/>
        <v>2</v>
      </c>
      <c r="M106" s="411">
        <f t="shared" si="17"/>
        <v>0</v>
      </c>
      <c r="N106" s="325"/>
      <c r="O106" s="325"/>
      <c r="P106" s="325"/>
      <c r="Q106" s="325"/>
      <c r="R106" s="465">
        <v>2</v>
      </c>
      <c r="S106" s="465">
        <v>0</v>
      </c>
      <c r="T106" s="465">
        <v>2</v>
      </c>
      <c r="U106" s="323">
        <f t="shared" si="18"/>
        <v>1</v>
      </c>
    </row>
    <row r="107" spans="1:21" ht="22.5" customHeight="1">
      <c r="A107" s="473" t="s">
        <v>469</v>
      </c>
      <c r="B107" s="467"/>
      <c r="C107" s="467"/>
      <c r="D107" s="467"/>
      <c r="E107" s="467"/>
      <c r="F107" s="467"/>
      <c r="G107" s="467"/>
      <c r="H107" s="468">
        <v>2</v>
      </c>
      <c r="I107" s="468">
        <v>0</v>
      </c>
      <c r="J107" s="325"/>
      <c r="K107" s="325"/>
      <c r="L107" s="411">
        <f t="shared" si="16"/>
        <v>2</v>
      </c>
      <c r="M107" s="411">
        <f t="shared" si="17"/>
        <v>0</v>
      </c>
      <c r="N107" s="325"/>
      <c r="O107" s="325"/>
      <c r="P107" s="325"/>
      <c r="Q107" s="325"/>
      <c r="R107" s="465">
        <v>1</v>
      </c>
      <c r="S107" s="465">
        <v>0</v>
      </c>
      <c r="T107" s="465">
        <v>1</v>
      </c>
      <c r="U107" s="323">
        <f t="shared" si="18"/>
        <v>2</v>
      </c>
    </row>
    <row r="108" spans="1:21" ht="22.5" customHeight="1">
      <c r="A108" s="473" t="s">
        <v>470</v>
      </c>
      <c r="B108" s="467"/>
      <c r="C108" s="467"/>
      <c r="D108" s="467"/>
      <c r="E108" s="467"/>
      <c r="F108" s="467"/>
      <c r="G108" s="467"/>
      <c r="H108" s="468">
        <v>2</v>
      </c>
      <c r="I108" s="468">
        <v>0</v>
      </c>
      <c r="J108" s="325"/>
      <c r="K108" s="325"/>
      <c r="L108" s="411">
        <f t="shared" si="16"/>
        <v>2</v>
      </c>
      <c r="M108" s="411">
        <f t="shared" si="17"/>
        <v>0</v>
      </c>
      <c r="N108" s="325"/>
      <c r="O108" s="325"/>
      <c r="P108" s="325"/>
      <c r="Q108" s="325"/>
      <c r="R108" s="465">
        <v>1</v>
      </c>
      <c r="S108" s="465">
        <v>1</v>
      </c>
      <c r="T108" s="465">
        <v>1</v>
      </c>
      <c r="U108" s="323">
        <f t="shared" si="18"/>
        <v>2</v>
      </c>
    </row>
    <row r="109" spans="1:21" ht="22.5" customHeight="1">
      <c r="A109" s="473" t="s">
        <v>471</v>
      </c>
      <c r="B109" s="325"/>
      <c r="C109" s="325"/>
      <c r="D109" s="325"/>
      <c r="E109" s="325"/>
      <c r="F109" s="325"/>
      <c r="G109" s="325"/>
      <c r="H109" s="465">
        <v>1</v>
      </c>
      <c r="I109" s="465">
        <v>0</v>
      </c>
      <c r="J109" s="325"/>
      <c r="K109" s="325"/>
      <c r="L109" s="411">
        <f t="shared" si="16"/>
        <v>1</v>
      </c>
      <c r="M109" s="411">
        <f t="shared" si="17"/>
        <v>0</v>
      </c>
      <c r="N109" s="325"/>
      <c r="O109" s="325"/>
      <c r="P109" s="325"/>
      <c r="Q109" s="325"/>
      <c r="R109" s="470">
        <v>0</v>
      </c>
      <c r="S109" s="465">
        <v>0</v>
      </c>
      <c r="T109" s="465">
        <v>1</v>
      </c>
      <c r="U109" s="323">
        <f t="shared" si="18"/>
        <v>1</v>
      </c>
    </row>
    <row r="110" spans="1:21" ht="22.5" customHeight="1">
      <c r="A110" s="473" t="s">
        <v>472</v>
      </c>
      <c r="B110" s="325"/>
      <c r="C110" s="325"/>
      <c r="D110" s="325"/>
      <c r="E110" s="325"/>
      <c r="F110" s="325"/>
      <c r="G110" s="325"/>
      <c r="H110" s="465">
        <v>2</v>
      </c>
      <c r="I110" s="465">
        <v>0</v>
      </c>
      <c r="J110" s="325"/>
      <c r="K110" s="325"/>
      <c r="L110" s="411">
        <f t="shared" si="16"/>
        <v>2</v>
      </c>
      <c r="M110" s="411">
        <f t="shared" si="17"/>
        <v>0</v>
      </c>
      <c r="N110" s="325"/>
      <c r="O110" s="325"/>
      <c r="P110" s="325"/>
      <c r="Q110" s="325"/>
      <c r="R110" s="465">
        <v>1</v>
      </c>
      <c r="S110" s="465">
        <v>0</v>
      </c>
      <c r="T110" s="465">
        <v>1</v>
      </c>
      <c r="U110" s="323">
        <f t="shared" si="18"/>
        <v>2</v>
      </c>
    </row>
    <row r="111" spans="1:21" ht="22.5" customHeight="1">
      <c r="A111" s="473" t="s">
        <v>473</v>
      </c>
      <c r="B111" s="325"/>
      <c r="C111" s="325"/>
      <c r="D111" s="325"/>
      <c r="E111" s="325"/>
      <c r="F111" s="325"/>
      <c r="G111" s="325"/>
      <c r="H111" s="465">
        <v>2</v>
      </c>
      <c r="I111" s="465">
        <v>0</v>
      </c>
      <c r="J111" s="325"/>
      <c r="K111" s="325"/>
      <c r="L111" s="411">
        <f>J111+H111+F111+D111+B111</f>
        <v>2</v>
      </c>
      <c r="M111" s="411">
        <f>K111+I111+G111+E111+C111</f>
        <v>0</v>
      </c>
      <c r="N111" s="325"/>
      <c r="O111" s="325"/>
      <c r="P111" s="325"/>
      <c r="Q111" s="325"/>
      <c r="R111" s="465">
        <v>1</v>
      </c>
      <c r="S111" s="465">
        <v>0</v>
      </c>
      <c r="T111" s="465">
        <v>1</v>
      </c>
      <c r="U111" s="323">
        <f>((L111+M111)/T111)</f>
        <v>2</v>
      </c>
    </row>
    <row r="112" spans="1:21" ht="22.5" customHeight="1">
      <c r="A112" s="474"/>
      <c r="B112" s="467"/>
      <c r="C112" s="467"/>
      <c r="D112" s="467"/>
      <c r="E112" s="467"/>
      <c r="F112" s="467"/>
      <c r="G112" s="467"/>
      <c r="H112" s="468"/>
      <c r="I112" s="468"/>
      <c r="J112" s="325"/>
      <c r="K112" s="325"/>
      <c r="L112" s="411"/>
      <c r="M112" s="411"/>
      <c r="N112" s="325"/>
      <c r="O112" s="325"/>
      <c r="P112" s="325"/>
      <c r="Q112" s="325"/>
      <c r="R112" s="465"/>
      <c r="S112" s="465"/>
      <c r="T112" s="465"/>
      <c r="U112" s="323"/>
    </row>
    <row r="113" spans="1:21" ht="22.5" customHeight="1">
      <c r="A113" s="326"/>
      <c r="B113" s="325"/>
      <c r="C113" s="325"/>
      <c r="D113" s="325"/>
      <c r="E113" s="325"/>
      <c r="F113" s="325"/>
      <c r="G113" s="325"/>
      <c r="H113" s="325"/>
      <c r="I113" s="325"/>
      <c r="J113" s="325"/>
      <c r="K113" s="325"/>
      <c r="L113" s="411"/>
      <c r="M113" s="411"/>
      <c r="N113" s="325"/>
      <c r="O113" s="325"/>
      <c r="P113" s="325"/>
      <c r="Q113" s="325"/>
      <c r="R113" s="325"/>
      <c r="S113" s="412"/>
      <c r="T113" s="325"/>
      <c r="U113" s="323"/>
    </row>
    <row r="114" spans="1:21" ht="21" customHeight="1">
      <c r="A114" s="66" t="s">
        <v>31</v>
      </c>
      <c r="B114" s="410">
        <f aca="true" t="shared" si="19" ref="B114:T114">SUM(B95:B113)</f>
        <v>0</v>
      </c>
      <c r="C114" s="410">
        <f t="shared" si="19"/>
        <v>0</v>
      </c>
      <c r="D114" s="410">
        <f t="shared" si="19"/>
        <v>0</v>
      </c>
      <c r="E114" s="410">
        <f t="shared" si="19"/>
        <v>0</v>
      </c>
      <c r="F114" s="410">
        <f t="shared" si="19"/>
        <v>0</v>
      </c>
      <c r="G114" s="410">
        <f t="shared" si="19"/>
        <v>0</v>
      </c>
      <c r="H114" s="410">
        <f t="shared" si="19"/>
        <v>33</v>
      </c>
      <c r="I114" s="410">
        <f t="shared" si="19"/>
        <v>3</v>
      </c>
      <c r="J114" s="410">
        <f t="shared" si="19"/>
        <v>0</v>
      </c>
      <c r="K114" s="410">
        <f t="shared" si="19"/>
        <v>0</v>
      </c>
      <c r="L114" s="410">
        <f t="shared" si="19"/>
        <v>33</v>
      </c>
      <c r="M114" s="410">
        <f t="shared" si="19"/>
        <v>3</v>
      </c>
      <c r="N114" s="410">
        <f t="shared" si="19"/>
        <v>0</v>
      </c>
      <c r="O114" s="410">
        <f t="shared" si="19"/>
        <v>0</v>
      </c>
      <c r="P114" s="410">
        <f t="shared" si="19"/>
        <v>0</v>
      </c>
      <c r="Q114" s="410">
        <f t="shared" si="19"/>
        <v>0</v>
      </c>
      <c r="R114" s="410">
        <f t="shared" si="19"/>
        <v>17</v>
      </c>
      <c r="S114" s="410">
        <f t="shared" si="19"/>
        <v>4</v>
      </c>
      <c r="T114" s="410">
        <f t="shared" si="19"/>
        <v>17</v>
      </c>
      <c r="U114" s="21"/>
    </row>
    <row r="118" spans="1:21" ht="19.5">
      <c r="A118" s="509" t="s">
        <v>297</v>
      </c>
      <c r="B118" s="509"/>
      <c r="C118" s="509"/>
      <c r="D118" s="509"/>
      <c r="E118" s="509"/>
      <c r="F118" s="509"/>
      <c r="G118" s="509"/>
      <c r="H118" s="509"/>
      <c r="I118" s="509"/>
      <c r="J118" s="509"/>
      <c r="K118" s="509"/>
      <c r="L118" s="509"/>
      <c r="M118" s="509"/>
      <c r="N118" s="509"/>
      <c r="O118" s="509"/>
      <c r="P118" s="509"/>
      <c r="Q118" s="509"/>
      <c r="R118" s="509"/>
      <c r="S118" s="509"/>
      <c r="T118" s="509"/>
      <c r="U118" s="509"/>
    </row>
    <row r="119" spans="1:21" ht="12.75">
      <c r="A119" s="22"/>
      <c r="B119" s="16" t="s">
        <v>5</v>
      </c>
      <c r="C119" s="16"/>
      <c r="D119" s="16"/>
      <c r="E119" s="16"/>
      <c r="F119" s="16"/>
      <c r="G119" s="16"/>
      <c r="H119" s="16"/>
      <c r="I119" s="16"/>
      <c r="J119" s="63"/>
      <c r="K119" s="63"/>
      <c r="L119" s="24"/>
      <c r="M119" s="30"/>
      <c r="N119" s="25"/>
      <c r="O119" s="26"/>
      <c r="P119" s="25"/>
      <c r="Q119" s="26"/>
      <c r="R119" s="25"/>
      <c r="S119" s="29"/>
      <c r="T119" s="24"/>
      <c r="U119" s="22"/>
    </row>
    <row r="120" spans="1:21" ht="48.75" customHeight="1">
      <c r="A120" s="31" t="s">
        <v>25</v>
      </c>
      <c r="B120" s="9" t="s">
        <v>9</v>
      </c>
      <c r="C120" s="9"/>
      <c r="D120" s="9" t="s">
        <v>10</v>
      </c>
      <c r="E120" s="9"/>
      <c r="F120" s="9" t="s">
        <v>11</v>
      </c>
      <c r="G120" s="9"/>
      <c r="H120" s="9" t="s">
        <v>26</v>
      </c>
      <c r="I120" s="28"/>
      <c r="J120" s="64" t="s">
        <v>27</v>
      </c>
      <c r="K120" s="64"/>
      <c r="L120" s="27" t="s">
        <v>12</v>
      </c>
      <c r="M120" s="32"/>
      <c r="N120" s="28" t="s">
        <v>13</v>
      </c>
      <c r="O120" s="9"/>
      <c r="P120" s="27" t="s">
        <v>14</v>
      </c>
      <c r="Q120" s="9"/>
      <c r="R120" s="55" t="s">
        <v>28</v>
      </c>
      <c r="S120" s="28"/>
      <c r="T120" s="65" t="s">
        <v>29</v>
      </c>
      <c r="U120" s="31" t="s">
        <v>30</v>
      </c>
    </row>
    <row r="121" spans="1:21" ht="12.75">
      <c r="A121" s="23"/>
      <c r="B121" s="10" t="s">
        <v>19</v>
      </c>
      <c r="C121" s="10" t="s">
        <v>20</v>
      </c>
      <c r="D121" s="10" t="s">
        <v>19</v>
      </c>
      <c r="E121" s="10" t="s">
        <v>20</v>
      </c>
      <c r="F121" s="10" t="s">
        <v>19</v>
      </c>
      <c r="G121" s="10" t="s">
        <v>20</v>
      </c>
      <c r="H121" s="10" t="s">
        <v>19</v>
      </c>
      <c r="I121" s="10" t="s">
        <v>20</v>
      </c>
      <c r="J121" s="10" t="s">
        <v>19</v>
      </c>
      <c r="K121" s="10" t="s">
        <v>20</v>
      </c>
      <c r="L121" s="11" t="s">
        <v>19</v>
      </c>
      <c r="M121" s="11" t="s">
        <v>20</v>
      </c>
      <c r="N121" s="10" t="s">
        <v>19</v>
      </c>
      <c r="O121" s="10" t="s">
        <v>20</v>
      </c>
      <c r="P121" s="10" t="s">
        <v>19</v>
      </c>
      <c r="Q121" s="10" t="s">
        <v>20</v>
      </c>
      <c r="R121" s="10" t="s">
        <v>19</v>
      </c>
      <c r="S121" s="19" t="s">
        <v>20</v>
      </c>
      <c r="T121" s="43"/>
      <c r="U121" s="44"/>
    </row>
    <row r="123" spans="1:21" ht="12.75">
      <c r="A123" s="66" t="s">
        <v>285</v>
      </c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3"/>
    </row>
    <row r="124" spans="1:21" ht="12.75">
      <c r="A124" s="66">
        <f>COUNTA(A14:A38)+COUNTA(A54:A79)+COUNTA(A100:A113)</f>
        <v>54</v>
      </c>
      <c r="B124" s="272">
        <f aca="true" t="shared" si="20" ref="B124:U124">B114+B80+B39</f>
        <v>5</v>
      </c>
      <c r="C124" s="272">
        <f t="shared" si="20"/>
        <v>4</v>
      </c>
      <c r="D124" s="272">
        <f t="shared" si="20"/>
        <v>36</v>
      </c>
      <c r="E124" s="272">
        <f t="shared" si="20"/>
        <v>13</v>
      </c>
      <c r="F124" s="272">
        <f t="shared" si="20"/>
        <v>42</v>
      </c>
      <c r="G124" s="272">
        <f t="shared" si="20"/>
        <v>5</v>
      </c>
      <c r="H124" s="272">
        <f t="shared" si="20"/>
        <v>120</v>
      </c>
      <c r="I124" s="272">
        <f t="shared" si="20"/>
        <v>17</v>
      </c>
      <c r="J124" s="272">
        <f t="shared" si="20"/>
        <v>7</v>
      </c>
      <c r="K124" s="272">
        <f t="shared" si="20"/>
        <v>2</v>
      </c>
      <c r="L124" s="272">
        <f t="shared" si="20"/>
        <v>210</v>
      </c>
      <c r="M124" s="272">
        <f t="shared" si="20"/>
        <v>41</v>
      </c>
      <c r="N124" s="272">
        <f t="shared" si="20"/>
        <v>2</v>
      </c>
      <c r="O124" s="272">
        <f t="shared" si="20"/>
        <v>1</v>
      </c>
      <c r="P124" s="272">
        <f t="shared" si="20"/>
        <v>73</v>
      </c>
      <c r="Q124" s="272">
        <f t="shared" si="20"/>
        <v>14</v>
      </c>
      <c r="R124" s="272">
        <f t="shared" si="20"/>
        <v>117</v>
      </c>
      <c r="S124" s="272">
        <f t="shared" si="20"/>
        <v>28</v>
      </c>
      <c r="T124" s="272">
        <f t="shared" si="20"/>
        <v>78</v>
      </c>
      <c r="U124" s="272">
        <f t="shared" si="20"/>
        <v>0</v>
      </c>
    </row>
    <row r="127" ht="12.75">
      <c r="A127" s="263"/>
    </row>
    <row r="129" ht="12.75">
      <c r="A129" t="s">
        <v>403</v>
      </c>
    </row>
    <row r="131" spans="1:3" ht="12.75">
      <c r="A131" s="263" t="s">
        <v>283</v>
      </c>
      <c r="C131" t="e">
        <f>'E-I-1'!#REF!</f>
        <v>#REF!</v>
      </c>
    </row>
    <row r="134" spans="1:3" ht="12.75">
      <c r="A134" s="263" t="s">
        <v>285</v>
      </c>
      <c r="C134" t="e">
        <f>'E-I-1'!#REF!</f>
        <v>#REF!</v>
      </c>
    </row>
    <row r="136" spans="1:3" ht="12.75">
      <c r="A136" t="s">
        <v>296</v>
      </c>
      <c r="C136" t="e">
        <f>'E-I-1'!#REF!</f>
        <v>#REF!</v>
      </c>
    </row>
    <row r="139" spans="1:3" ht="12.75">
      <c r="A139" t="s">
        <v>295</v>
      </c>
      <c r="C139" t="e">
        <f>'E-I-1'!#REF!</f>
        <v>#REF!</v>
      </c>
    </row>
    <row r="143" spans="1:3" ht="12.75">
      <c r="A143" t="s">
        <v>404</v>
      </c>
      <c r="C143" t="e">
        <f>R124+S124+C139</f>
        <v>#REF!</v>
      </c>
    </row>
  </sheetData>
  <sheetProtection/>
  <mergeCells count="4">
    <mergeCell ref="T6:U6"/>
    <mergeCell ref="T43:U43"/>
    <mergeCell ref="T84:U84"/>
    <mergeCell ref="A118:U118"/>
  </mergeCells>
  <printOptions horizontalCentered="1" verticalCentered="1"/>
  <pageMargins left="0.7874015748031497" right="0.1968503937007874" top="0.7874015748031497" bottom="2.8" header="0.5118110236220472" footer="0.5118110236220472"/>
  <pageSetup firstPageNumber="2" useFirstPageNumber="1" fitToHeight="0" fitToWidth="1" horizontalDpi="600" verticalDpi="600" orientation="portrait" scale="77" r:id="rId2"/>
  <headerFooter alignWithMargins="0">
    <oddFooter>&amp;C&amp;P</oddFooter>
  </headerFooter>
  <rowBreaks count="2" manualBreakCount="2">
    <brk id="39" max="20" man="1"/>
    <brk id="80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Q49"/>
  <sheetViews>
    <sheetView showGridLines="0" view="pageBreakPreview" zoomScaleSheetLayoutView="100" workbookViewId="0" topLeftCell="A1">
      <selection activeCell="C17" sqref="C17"/>
    </sheetView>
  </sheetViews>
  <sheetFormatPr defaultColWidth="11.421875" defaultRowHeight="12.75"/>
  <cols>
    <col min="1" max="3" width="11.421875" style="69" customWidth="1"/>
    <col min="4" max="4" width="13.57421875" style="69" customWidth="1"/>
    <col min="5" max="5" width="6.57421875" style="69" customWidth="1"/>
    <col min="6" max="6" width="5.7109375" style="69" customWidth="1"/>
    <col min="7" max="7" width="6.8515625" style="69" customWidth="1"/>
    <col min="8" max="8" width="8.57421875" style="69" customWidth="1"/>
    <col min="9" max="9" width="13.140625" style="69" customWidth="1"/>
    <col min="10" max="10" width="14.00390625" style="69" customWidth="1"/>
    <col min="11" max="11" width="14.7109375" style="69" customWidth="1"/>
    <col min="12" max="16384" width="11.421875" style="69" customWidth="1"/>
  </cols>
  <sheetData>
    <row r="2" spans="1:11" ht="23.25" customHeight="1">
      <c r="A2" s="67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4:11" ht="12.75">
      <c r="D3" s="70"/>
      <c r="E3" s="70"/>
      <c r="F3" s="70"/>
      <c r="G3" s="70"/>
      <c r="H3" s="70"/>
      <c r="I3" s="70"/>
      <c r="J3" s="507" t="s">
        <v>252</v>
      </c>
      <c r="K3" s="508"/>
    </row>
    <row r="4" spans="1:11" ht="24" customHeight="1">
      <c r="A4" s="71" t="s">
        <v>32</v>
      </c>
      <c r="B4" s="72"/>
      <c r="C4" s="72"/>
      <c r="D4" s="73"/>
      <c r="E4" s="73"/>
      <c r="F4" s="73"/>
      <c r="G4" s="73"/>
      <c r="H4" s="73"/>
      <c r="I4" s="73"/>
      <c r="J4" s="68"/>
      <c r="K4" s="68"/>
    </row>
    <row r="5" spans="2:11" ht="24" customHeight="1">
      <c r="B5" s="72"/>
      <c r="C5" s="72"/>
      <c r="D5" s="510" t="s">
        <v>33</v>
      </c>
      <c r="E5" s="510"/>
      <c r="F5" s="510"/>
      <c r="G5" s="510"/>
      <c r="H5" s="510"/>
      <c r="I5" s="510"/>
      <c r="J5" s="68" t="s">
        <v>395</v>
      </c>
      <c r="K5" s="68"/>
    </row>
    <row r="6" spans="1:11" s="345" customFormat="1" ht="25.5" customHeight="1">
      <c r="A6" s="428" t="s">
        <v>364</v>
      </c>
      <c r="B6" s="429"/>
      <c r="C6" s="431"/>
      <c r="D6" s="431"/>
      <c r="E6" s="431"/>
      <c r="F6" s="431"/>
      <c r="G6" s="431"/>
      <c r="H6" s="431"/>
      <c r="I6" s="429"/>
      <c r="J6" s="429" t="s">
        <v>848</v>
      </c>
      <c r="K6" s="344"/>
    </row>
    <row r="7" spans="2:17" s="345" customFormat="1" ht="10.5" customHeight="1">
      <c r="B7" s="342"/>
      <c r="Q7" s="345" t="s">
        <v>365</v>
      </c>
    </row>
    <row r="8" spans="1:11" s="349" customFormat="1" ht="25.5" customHeight="1">
      <c r="A8" s="346" t="s">
        <v>417</v>
      </c>
      <c r="B8" s="342"/>
      <c r="C8" s="342"/>
      <c r="D8" s="342"/>
      <c r="E8" s="342"/>
      <c r="F8" s="342"/>
      <c r="G8" s="342"/>
      <c r="H8" s="342"/>
      <c r="I8" s="347"/>
      <c r="J8" s="347"/>
      <c r="K8" s="348"/>
    </row>
    <row r="9" spans="1:11" ht="12.75">
      <c r="A9" s="77"/>
      <c r="B9" s="77"/>
      <c r="C9" s="77"/>
      <c r="D9" s="76"/>
      <c r="E9" s="78" t="s">
        <v>34</v>
      </c>
      <c r="F9" s="79"/>
      <c r="G9" s="80"/>
      <c r="H9" s="81"/>
      <c r="I9" s="82"/>
      <c r="J9" s="77"/>
      <c r="K9" s="83"/>
    </row>
    <row r="10" spans="1:11" ht="12.75">
      <c r="A10" s="84"/>
      <c r="B10" s="85"/>
      <c r="C10" s="85"/>
      <c r="D10" s="84"/>
      <c r="E10" s="80" t="s">
        <v>35</v>
      </c>
      <c r="F10" s="86"/>
      <c r="G10" s="87" t="s">
        <v>36</v>
      </c>
      <c r="H10" s="88"/>
      <c r="I10" s="89"/>
      <c r="J10" s="90"/>
      <c r="K10" s="91"/>
    </row>
    <row r="11" spans="1:11" ht="42.75" customHeight="1">
      <c r="A11" s="92" t="s">
        <v>37</v>
      </c>
      <c r="B11" s="93"/>
      <c r="C11" s="94"/>
      <c r="D11" s="95" t="s">
        <v>38</v>
      </c>
      <c r="E11" s="96" t="s">
        <v>19</v>
      </c>
      <c r="F11" s="97" t="s">
        <v>20</v>
      </c>
      <c r="G11" s="96" t="s">
        <v>19</v>
      </c>
      <c r="H11" s="98" t="s">
        <v>20</v>
      </c>
      <c r="I11" s="99" t="s">
        <v>39</v>
      </c>
      <c r="J11" s="99" t="s">
        <v>40</v>
      </c>
      <c r="K11" s="95" t="s">
        <v>41</v>
      </c>
    </row>
    <row r="12" spans="1:11" ht="18" customHeight="1">
      <c r="A12" s="518" t="s">
        <v>254</v>
      </c>
      <c r="B12" s="519"/>
      <c r="C12" s="520"/>
      <c r="D12" s="419" t="s">
        <v>255</v>
      </c>
      <c r="E12" s="414">
        <v>23</v>
      </c>
      <c r="F12" s="325">
        <v>0</v>
      </c>
      <c r="G12" s="325">
        <v>17</v>
      </c>
      <c r="H12" s="325">
        <v>0</v>
      </c>
      <c r="I12" s="325">
        <v>2</v>
      </c>
      <c r="J12" s="325">
        <v>11</v>
      </c>
      <c r="K12" s="412">
        <v>54</v>
      </c>
    </row>
    <row r="13" spans="1:11" ht="18" customHeight="1">
      <c r="A13" s="300"/>
      <c r="B13" s="301"/>
      <c r="C13" s="302"/>
      <c r="D13" s="302"/>
      <c r="E13" s="301"/>
      <c r="F13" s="300"/>
      <c r="G13" s="300"/>
      <c r="H13" s="300"/>
      <c r="I13" s="300"/>
      <c r="J13" s="300"/>
      <c r="K13" s="303"/>
    </row>
    <row r="14" spans="1:11" ht="18" customHeight="1">
      <c r="A14" s="300"/>
      <c r="B14" s="301"/>
      <c r="C14" s="302"/>
      <c r="D14" s="302"/>
      <c r="E14" s="301"/>
      <c r="F14" s="300"/>
      <c r="G14" s="300"/>
      <c r="H14" s="300"/>
      <c r="I14" s="300"/>
      <c r="J14" s="300"/>
      <c r="K14" s="303"/>
    </row>
    <row r="15" spans="1:11" ht="18" customHeight="1">
      <c r="A15" s="300"/>
      <c r="B15" s="301"/>
      <c r="C15" s="302"/>
      <c r="D15" s="302"/>
      <c r="E15" s="301"/>
      <c r="F15" s="300"/>
      <c r="G15" s="300"/>
      <c r="H15" s="300"/>
      <c r="I15" s="300"/>
      <c r="J15" s="300"/>
      <c r="K15" s="303"/>
    </row>
    <row r="16" spans="1:11" ht="18" customHeight="1">
      <c r="A16" s="300"/>
      <c r="B16" s="301"/>
      <c r="C16" s="302"/>
      <c r="D16" s="302"/>
      <c r="E16" s="301"/>
      <c r="F16" s="300"/>
      <c r="G16" s="300"/>
      <c r="H16" s="300"/>
      <c r="I16" s="300"/>
      <c r="J16" s="300"/>
      <c r="K16" s="303"/>
    </row>
    <row r="17" spans="1:11" ht="18" customHeight="1">
      <c r="A17" s="300"/>
      <c r="B17" s="301"/>
      <c r="C17" s="302"/>
      <c r="D17" s="302"/>
      <c r="E17" s="301"/>
      <c r="F17" s="300"/>
      <c r="G17" s="300"/>
      <c r="H17" s="300"/>
      <c r="I17" s="300"/>
      <c r="J17" s="300"/>
      <c r="K17" s="303"/>
    </row>
    <row r="18" spans="1:11" ht="18" customHeight="1">
      <c r="A18" s="300"/>
      <c r="B18" s="301"/>
      <c r="C18" s="302"/>
      <c r="D18" s="302"/>
      <c r="E18" s="301"/>
      <c r="F18" s="300"/>
      <c r="G18" s="300"/>
      <c r="H18" s="300"/>
      <c r="I18" s="300"/>
      <c r="J18" s="300"/>
      <c r="K18" s="303"/>
    </row>
    <row r="19" spans="1:11" ht="18" customHeight="1">
      <c r="A19" s="300"/>
      <c r="B19" s="301"/>
      <c r="C19" s="302"/>
      <c r="D19" s="302"/>
      <c r="E19" s="301"/>
      <c r="F19" s="300"/>
      <c r="G19" s="300"/>
      <c r="H19" s="300"/>
      <c r="I19" s="300"/>
      <c r="J19" s="300"/>
      <c r="K19" s="303"/>
    </row>
    <row r="20" spans="1:11" ht="18" customHeight="1">
      <c r="A20" s="300"/>
      <c r="B20" s="301"/>
      <c r="C20" s="302"/>
      <c r="D20" s="302"/>
      <c r="E20" s="301"/>
      <c r="F20" s="300"/>
      <c r="G20" s="300"/>
      <c r="H20" s="300"/>
      <c r="I20" s="300"/>
      <c r="J20" s="300"/>
      <c r="K20" s="303"/>
    </row>
    <row r="21" spans="1:11" ht="18" customHeight="1">
      <c r="A21" s="300"/>
      <c r="B21" s="301"/>
      <c r="C21" s="302"/>
      <c r="D21" s="302"/>
      <c r="E21" s="301"/>
      <c r="F21" s="300"/>
      <c r="G21" s="300"/>
      <c r="H21" s="300"/>
      <c r="I21" s="300"/>
      <c r="J21" s="300"/>
      <c r="K21" s="303"/>
    </row>
    <row r="22" spans="1:11" ht="18" customHeight="1">
      <c r="A22" s="300"/>
      <c r="B22" s="301"/>
      <c r="C22" s="302"/>
      <c r="D22" s="302"/>
      <c r="E22" s="301"/>
      <c r="F22" s="300"/>
      <c r="G22" s="300"/>
      <c r="H22" s="300"/>
      <c r="I22" s="300"/>
      <c r="J22" s="300"/>
      <c r="K22" s="303"/>
    </row>
    <row r="23" spans="1:11" ht="18" customHeight="1">
      <c r="A23" s="300"/>
      <c r="B23" s="301"/>
      <c r="C23" s="302"/>
      <c r="D23" s="302"/>
      <c r="E23" s="301"/>
      <c r="F23" s="300"/>
      <c r="G23" s="300"/>
      <c r="H23" s="300"/>
      <c r="I23" s="300"/>
      <c r="J23" s="300"/>
      <c r="K23" s="303"/>
    </row>
    <row r="24" spans="1:11" ht="18" customHeight="1">
      <c r="A24" s="100" t="s">
        <v>42</v>
      </c>
      <c r="B24" s="101"/>
      <c r="C24" s="101"/>
      <c r="D24" s="102"/>
      <c r="E24" s="415">
        <f>SUM(E12:E23)</f>
        <v>23</v>
      </c>
      <c r="F24" s="415">
        <f aca="true" t="shared" si="0" ref="F24:K24">SUM(F12:F23)</f>
        <v>0</v>
      </c>
      <c r="G24" s="415">
        <f t="shared" si="0"/>
        <v>17</v>
      </c>
      <c r="H24" s="415">
        <f t="shared" si="0"/>
        <v>0</v>
      </c>
      <c r="I24" s="415">
        <f t="shared" si="0"/>
        <v>2</v>
      </c>
      <c r="J24" s="415">
        <f t="shared" si="0"/>
        <v>11</v>
      </c>
      <c r="K24" s="415">
        <f t="shared" si="0"/>
        <v>54</v>
      </c>
    </row>
    <row r="25" spans="1:11" ht="18" customHeight="1">
      <c r="A25" s="103"/>
      <c r="B25" s="103"/>
      <c r="C25" s="103"/>
      <c r="D25" s="103"/>
      <c r="E25" s="104"/>
      <c r="F25" s="104"/>
      <c r="G25" s="104"/>
      <c r="H25" s="104"/>
      <c r="I25" s="104"/>
      <c r="J25" s="104"/>
      <c r="K25" s="104"/>
    </row>
    <row r="26" spans="1:11" ht="9.7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14.25" customHeight="1">
      <c r="A27" s="76"/>
      <c r="B27" s="77"/>
      <c r="C27" s="77"/>
      <c r="D27" s="76"/>
      <c r="E27" s="105" t="s">
        <v>43</v>
      </c>
      <c r="F27" s="80"/>
      <c r="G27" s="80"/>
      <c r="H27" s="86"/>
      <c r="I27" s="106"/>
      <c r="J27" s="83"/>
      <c r="K27" s="107"/>
    </row>
    <row r="28" spans="1:11" ht="39" customHeight="1">
      <c r="A28" s="92" t="s">
        <v>44</v>
      </c>
      <c r="B28" s="93"/>
      <c r="C28" s="94"/>
      <c r="D28" s="108" t="s">
        <v>45</v>
      </c>
      <c r="E28" s="80" t="s">
        <v>19</v>
      </c>
      <c r="F28" s="81"/>
      <c r="G28" s="80" t="s">
        <v>20</v>
      </c>
      <c r="H28" s="81"/>
      <c r="I28" s="99" t="s">
        <v>46</v>
      </c>
      <c r="J28" s="99" t="s">
        <v>47</v>
      </c>
      <c r="K28" s="95" t="s">
        <v>48</v>
      </c>
    </row>
    <row r="29" spans="1:11" ht="18" customHeight="1">
      <c r="A29" s="521" t="s">
        <v>256</v>
      </c>
      <c r="B29" s="522"/>
      <c r="C29" s="523"/>
      <c r="D29" s="419" t="s">
        <v>255</v>
      </c>
      <c r="E29" s="513">
        <v>8</v>
      </c>
      <c r="F29" s="514"/>
      <c r="G29" s="513">
        <v>0</v>
      </c>
      <c r="H29" s="514"/>
      <c r="I29" s="416">
        <v>1</v>
      </c>
      <c r="J29" s="416">
        <v>8</v>
      </c>
      <c r="K29" s="322">
        <v>31</v>
      </c>
    </row>
    <row r="30" spans="1:11" ht="18" customHeight="1">
      <c r="A30" s="300"/>
      <c r="B30" s="301"/>
      <c r="C30" s="302"/>
      <c r="D30" s="302"/>
      <c r="E30" s="511"/>
      <c r="F30" s="512"/>
      <c r="G30" s="511"/>
      <c r="H30" s="512"/>
      <c r="I30" s="417"/>
      <c r="J30" s="417"/>
      <c r="K30" s="298"/>
    </row>
    <row r="31" spans="1:11" ht="18" customHeight="1">
      <c r="A31" s="300"/>
      <c r="B31" s="301"/>
      <c r="C31" s="302"/>
      <c r="D31" s="302"/>
      <c r="E31" s="511"/>
      <c r="F31" s="512"/>
      <c r="G31" s="511"/>
      <c r="H31" s="512"/>
      <c r="I31" s="417"/>
      <c r="J31" s="417"/>
      <c r="K31" s="298"/>
    </row>
    <row r="32" spans="1:11" ht="18" customHeight="1">
      <c r="A32" s="300"/>
      <c r="B32" s="301"/>
      <c r="C32" s="302"/>
      <c r="D32" s="302"/>
      <c r="E32" s="511"/>
      <c r="F32" s="512"/>
      <c r="G32" s="511"/>
      <c r="H32" s="512"/>
      <c r="I32" s="417"/>
      <c r="J32" s="417"/>
      <c r="K32" s="298"/>
    </row>
    <row r="33" spans="1:11" ht="18" customHeight="1">
      <c r="A33" s="300"/>
      <c r="B33" s="301"/>
      <c r="C33" s="302"/>
      <c r="D33" s="302"/>
      <c r="E33" s="511"/>
      <c r="F33" s="512"/>
      <c r="G33" s="511"/>
      <c r="H33" s="512"/>
      <c r="I33" s="417"/>
      <c r="J33" s="417"/>
      <c r="K33" s="298"/>
    </row>
    <row r="34" spans="1:11" ht="18" customHeight="1">
      <c r="A34" s="300"/>
      <c r="B34" s="301"/>
      <c r="C34" s="302"/>
      <c r="D34" s="302"/>
      <c r="E34" s="511"/>
      <c r="F34" s="512"/>
      <c r="G34" s="511"/>
      <c r="H34" s="512"/>
      <c r="I34" s="417"/>
      <c r="J34" s="417"/>
      <c r="K34" s="298"/>
    </row>
    <row r="35" spans="1:11" ht="18" customHeight="1">
      <c r="A35" s="300"/>
      <c r="B35" s="301"/>
      <c r="C35" s="302"/>
      <c r="D35" s="302"/>
      <c r="E35" s="511"/>
      <c r="F35" s="512"/>
      <c r="G35" s="511"/>
      <c r="H35" s="512"/>
      <c r="I35" s="417"/>
      <c r="J35" s="417"/>
      <c r="K35" s="298"/>
    </row>
    <row r="36" spans="1:11" ht="18" customHeight="1">
      <c r="A36" s="300"/>
      <c r="B36" s="301"/>
      <c r="C36" s="302"/>
      <c r="D36" s="302"/>
      <c r="E36" s="511"/>
      <c r="F36" s="512"/>
      <c r="G36" s="511"/>
      <c r="H36" s="512"/>
      <c r="I36" s="417"/>
      <c r="J36" s="417"/>
      <c r="K36" s="298"/>
    </row>
    <row r="37" spans="1:11" ht="18" customHeight="1">
      <c r="A37" s="300"/>
      <c r="B37" s="301"/>
      <c r="C37" s="302"/>
      <c r="D37" s="302"/>
      <c r="E37" s="511"/>
      <c r="F37" s="512"/>
      <c r="G37" s="511"/>
      <c r="H37" s="512"/>
      <c r="I37" s="417"/>
      <c r="J37" s="417"/>
      <c r="K37" s="298"/>
    </row>
    <row r="38" spans="1:11" ht="18" customHeight="1">
      <c r="A38" s="300"/>
      <c r="B38" s="301"/>
      <c r="C38" s="302"/>
      <c r="D38" s="302"/>
      <c r="E38" s="511"/>
      <c r="F38" s="512"/>
      <c r="G38" s="511"/>
      <c r="H38" s="512"/>
      <c r="I38" s="417"/>
      <c r="J38" s="417"/>
      <c r="K38" s="298"/>
    </row>
    <row r="39" spans="1:11" ht="18" customHeight="1">
      <c r="A39" s="300"/>
      <c r="B39" s="301"/>
      <c r="C39" s="302"/>
      <c r="D39" s="302"/>
      <c r="E39" s="511"/>
      <c r="F39" s="512"/>
      <c r="G39" s="511"/>
      <c r="H39" s="512"/>
      <c r="I39" s="417"/>
      <c r="J39" s="417"/>
      <c r="K39" s="298"/>
    </row>
    <row r="40" spans="1:11" ht="18" customHeight="1">
      <c r="A40" s="109"/>
      <c r="B40" s="110" t="s">
        <v>49</v>
      </c>
      <c r="C40" s="111"/>
      <c r="D40" s="111"/>
      <c r="E40" s="515">
        <f>SUM(E29:F39)</f>
        <v>8</v>
      </c>
      <c r="F40" s="516"/>
      <c r="G40" s="515">
        <f>SUM(G29:H39)</f>
        <v>0</v>
      </c>
      <c r="H40" s="516"/>
      <c r="I40" s="418">
        <f>SUM(I29:I39)</f>
        <v>1</v>
      </c>
      <c r="J40" s="418">
        <f>SUM(J29:J39)</f>
        <v>8</v>
      </c>
      <c r="K40" s="194">
        <f>SUM(K29:K39)</f>
        <v>31</v>
      </c>
    </row>
    <row r="44" ht="12.75" hidden="1"/>
    <row r="45" ht="12.75" hidden="1"/>
    <row r="46" spans="2:11" ht="12.75" hidden="1">
      <c r="B46" s="517" t="s">
        <v>298</v>
      </c>
      <c r="C46" s="517"/>
      <c r="D46" s="517"/>
      <c r="E46" s="517"/>
      <c r="F46" s="517"/>
      <c r="G46" s="517"/>
      <c r="H46" s="517"/>
      <c r="I46" s="517"/>
      <c r="J46" s="517"/>
      <c r="K46" s="517"/>
    </row>
    <row r="47" spans="1:11" ht="14.25" customHeight="1" hidden="1">
      <c r="A47" s="76"/>
      <c r="B47" s="77"/>
      <c r="C47" s="77"/>
      <c r="D47" s="76"/>
      <c r="E47" s="105" t="s">
        <v>43</v>
      </c>
      <c r="F47" s="80"/>
      <c r="G47" s="80"/>
      <c r="H47" s="86"/>
      <c r="I47" s="106"/>
      <c r="J47" s="83"/>
      <c r="K47" s="107"/>
    </row>
    <row r="48" spans="1:11" ht="39" customHeight="1" hidden="1">
      <c r="A48" s="92" t="s">
        <v>299</v>
      </c>
      <c r="B48" s="93"/>
      <c r="C48" s="94"/>
      <c r="D48" s="108" t="s">
        <v>45</v>
      </c>
      <c r="E48" s="80" t="s">
        <v>19</v>
      </c>
      <c r="F48" s="81"/>
      <c r="G48" s="80" t="s">
        <v>20</v>
      </c>
      <c r="H48" s="81"/>
      <c r="I48" s="99" t="s">
        <v>46</v>
      </c>
      <c r="J48" s="99" t="s">
        <v>47</v>
      </c>
      <c r="K48" s="95" t="s">
        <v>48</v>
      </c>
    </row>
    <row r="49" spans="1:11" ht="37.5" customHeight="1" hidden="1">
      <c r="A49" s="275">
        <f>COUNTA(A29:C39)+COUNTA(A12:C23)</f>
        <v>2</v>
      </c>
      <c r="B49" s="276"/>
      <c r="C49" s="277"/>
      <c r="D49" s="111"/>
      <c r="E49" s="278">
        <f>E40+E24+G24</f>
        <v>48</v>
      </c>
      <c r="F49" s="279"/>
      <c r="G49" s="278">
        <f>G40+F24+H24</f>
        <v>0</v>
      </c>
      <c r="H49" s="279"/>
      <c r="I49" s="202">
        <f>I40+I24</f>
        <v>3</v>
      </c>
      <c r="J49" s="202">
        <f>J40+J24</f>
        <v>19</v>
      </c>
      <c r="K49" s="274">
        <f>K40+K24</f>
        <v>85</v>
      </c>
    </row>
  </sheetData>
  <sheetProtection/>
  <mergeCells count="29">
    <mergeCell ref="B46:K46"/>
    <mergeCell ref="E33:F33"/>
    <mergeCell ref="E39:F39"/>
    <mergeCell ref="J3:K3"/>
    <mergeCell ref="A12:C12"/>
    <mergeCell ref="A29:C29"/>
    <mergeCell ref="E29:F29"/>
    <mergeCell ref="E38:F38"/>
    <mergeCell ref="G38:H38"/>
    <mergeCell ref="G39:H39"/>
    <mergeCell ref="E40:F40"/>
    <mergeCell ref="G40:H40"/>
    <mergeCell ref="E30:F30"/>
    <mergeCell ref="E31:F31"/>
    <mergeCell ref="E32:F32"/>
    <mergeCell ref="G34:H34"/>
    <mergeCell ref="E34:F34"/>
    <mergeCell ref="E35:F35"/>
    <mergeCell ref="E36:F36"/>
    <mergeCell ref="E37:F37"/>
    <mergeCell ref="D5:I5"/>
    <mergeCell ref="G36:H36"/>
    <mergeCell ref="G37:H37"/>
    <mergeCell ref="G29:H29"/>
    <mergeCell ref="G30:H30"/>
    <mergeCell ref="G31:H31"/>
    <mergeCell ref="G32:H32"/>
    <mergeCell ref="G33:H33"/>
    <mergeCell ref="G35:H35"/>
  </mergeCells>
  <printOptions horizontalCentered="1" verticalCentered="1"/>
  <pageMargins left="0.7874015748031497" right="0.7874015748031497" top="0.984251968503937" bottom="2.0866141732283467" header="0.3937007874015748" footer="0.3937007874015748"/>
  <pageSetup fitToHeight="0" fitToWidth="1" horizontalDpi="600" verticalDpi="600" orientation="portrait" scale="76" r:id="rId2"/>
  <headerFooter alignWithMargins="0">
    <oddFooter>&amp;C&amp;12 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Q189"/>
  <sheetViews>
    <sheetView showGridLines="0" zoomScaleSheetLayoutView="85" zoomScalePageLayoutView="40" workbookViewId="0" topLeftCell="A187">
      <selection activeCell="F9" sqref="F9"/>
    </sheetView>
  </sheetViews>
  <sheetFormatPr defaultColWidth="11.421875" defaultRowHeight="12.75"/>
  <cols>
    <col min="1" max="1" width="11.421875" style="69" customWidth="1"/>
    <col min="2" max="2" width="22.421875" style="69" customWidth="1"/>
    <col min="3" max="3" width="28.7109375" style="69" customWidth="1"/>
    <col min="4" max="4" width="11.8515625" style="69" customWidth="1"/>
    <col min="5" max="5" width="44.7109375" style="69" customWidth="1"/>
    <col min="6" max="6" width="11.57421875" style="69" customWidth="1"/>
    <col min="7" max="7" width="10.8515625" style="69" customWidth="1"/>
    <col min="8" max="16384" width="11.421875" style="69" customWidth="1"/>
  </cols>
  <sheetData>
    <row r="2" spans="2:7" ht="18" customHeight="1">
      <c r="B2" s="67" t="s">
        <v>22</v>
      </c>
      <c r="C2" s="68"/>
      <c r="D2" s="68"/>
      <c r="E2" s="68"/>
      <c r="F2" s="68"/>
      <c r="G2" s="68"/>
    </row>
    <row r="3" ht="14.25" customHeight="1">
      <c r="B3" s="112"/>
    </row>
    <row r="4" spans="2:7" ht="18.75" customHeight="1">
      <c r="B4" s="71" t="s">
        <v>50</v>
      </c>
      <c r="C4" s="73"/>
      <c r="D4" s="73"/>
      <c r="E4" s="68"/>
      <c r="F4" s="68"/>
      <c r="G4" s="68"/>
    </row>
    <row r="5" spans="2:7" ht="21" customHeight="1">
      <c r="B5" s="71" t="s">
        <v>51</v>
      </c>
      <c r="C5" s="73"/>
      <c r="D5" s="73"/>
      <c r="E5" s="68"/>
      <c r="F5" s="68"/>
      <c r="G5" s="68"/>
    </row>
    <row r="6" spans="2:7" ht="23.25" customHeight="1">
      <c r="B6" s="71"/>
      <c r="C6" s="72"/>
      <c r="D6" s="72"/>
      <c r="E6" s="68"/>
      <c r="F6" s="507" t="s">
        <v>395</v>
      </c>
      <c r="G6" s="508"/>
    </row>
    <row r="7" spans="2:17" ht="27" customHeight="1">
      <c r="B7" s="428" t="s">
        <v>364</v>
      </c>
      <c r="C7" s="429"/>
      <c r="D7" s="429"/>
      <c r="E7" s="430"/>
      <c r="F7" s="429" t="s">
        <v>847</v>
      </c>
      <c r="G7" s="352"/>
      <c r="Q7" s="69" t="s">
        <v>365</v>
      </c>
    </row>
    <row r="8" spans="2:7" ht="6.75" customHeight="1">
      <c r="B8" s="345"/>
      <c r="C8" s="345"/>
      <c r="D8" s="345"/>
      <c r="E8" s="345"/>
      <c r="F8" s="345"/>
      <c r="G8" s="345"/>
    </row>
    <row r="9" spans="2:7" ht="19.5" customHeight="1">
      <c r="B9" s="346" t="s">
        <v>417</v>
      </c>
      <c r="C9" s="353"/>
      <c r="D9" s="342"/>
      <c r="E9" s="342"/>
      <c r="F9" s="351"/>
      <c r="G9" s="354"/>
    </row>
    <row r="10" spans="2:7" ht="23.25" customHeight="1">
      <c r="B10" s="113"/>
      <c r="C10" s="114"/>
      <c r="D10" s="115"/>
      <c r="E10" s="113"/>
      <c r="F10" s="113"/>
      <c r="G10" s="115"/>
    </row>
    <row r="11" ht="6" customHeight="1"/>
    <row r="12" spans="2:7" ht="12.75">
      <c r="B12" s="116"/>
      <c r="C12" s="83"/>
      <c r="D12" s="77"/>
      <c r="E12" s="76"/>
      <c r="F12" s="80" t="s">
        <v>52</v>
      </c>
      <c r="G12" s="81"/>
    </row>
    <row r="13" spans="2:7" ht="26.25" customHeight="1">
      <c r="B13" s="99" t="s">
        <v>53</v>
      </c>
      <c r="C13" s="99" t="s">
        <v>54</v>
      </c>
      <c r="D13" s="99" t="s">
        <v>55</v>
      </c>
      <c r="E13" s="99" t="s">
        <v>56</v>
      </c>
      <c r="F13" s="117" t="s">
        <v>19</v>
      </c>
      <c r="G13" s="118" t="s">
        <v>20</v>
      </c>
    </row>
    <row r="14" spans="2:7" ht="38.25" customHeight="1">
      <c r="B14" s="444" t="s">
        <v>474</v>
      </c>
      <c r="C14" s="444" t="s">
        <v>475</v>
      </c>
      <c r="D14" s="445">
        <v>2</v>
      </c>
      <c r="E14" s="446" t="s">
        <v>476</v>
      </c>
      <c r="F14" s="447" t="s">
        <v>373</v>
      </c>
      <c r="G14" s="448"/>
    </row>
    <row r="15" spans="2:7" ht="38.25" customHeight="1">
      <c r="B15" s="444" t="s">
        <v>477</v>
      </c>
      <c r="C15" s="444" t="s">
        <v>478</v>
      </c>
      <c r="D15" s="445">
        <v>1</v>
      </c>
      <c r="E15" s="446" t="s">
        <v>476</v>
      </c>
      <c r="F15" s="447" t="s">
        <v>373</v>
      </c>
      <c r="G15" s="448"/>
    </row>
    <row r="16" spans="2:7" ht="38.25" customHeight="1">
      <c r="B16" s="444" t="s">
        <v>474</v>
      </c>
      <c r="C16" s="444" t="s">
        <v>475</v>
      </c>
      <c r="D16" s="445">
        <v>2</v>
      </c>
      <c r="E16" s="446" t="s">
        <v>476</v>
      </c>
      <c r="F16" s="447" t="s">
        <v>373</v>
      </c>
      <c r="G16" s="448"/>
    </row>
    <row r="17" spans="2:7" ht="38.25" customHeight="1">
      <c r="B17" s="444" t="s">
        <v>429</v>
      </c>
      <c r="C17" s="444" t="s">
        <v>479</v>
      </c>
      <c r="D17" s="445">
        <v>1</v>
      </c>
      <c r="E17" s="446" t="s">
        <v>480</v>
      </c>
      <c r="F17" s="447" t="s">
        <v>373</v>
      </c>
      <c r="G17" s="448"/>
    </row>
    <row r="18" spans="2:7" ht="38.25" customHeight="1">
      <c r="B18" s="444" t="s">
        <v>481</v>
      </c>
      <c r="C18" s="444" t="s">
        <v>482</v>
      </c>
      <c r="D18" s="445">
        <v>1</v>
      </c>
      <c r="E18" s="446" t="s">
        <v>348</v>
      </c>
      <c r="F18" s="447" t="s">
        <v>373</v>
      </c>
      <c r="G18" s="448"/>
    </row>
    <row r="19" spans="2:7" ht="38.25" customHeight="1">
      <c r="B19" s="444" t="s">
        <v>483</v>
      </c>
      <c r="C19" s="444" t="s">
        <v>484</v>
      </c>
      <c r="D19" s="445">
        <v>1</v>
      </c>
      <c r="E19" s="446" t="s">
        <v>348</v>
      </c>
      <c r="F19" s="447" t="s">
        <v>373</v>
      </c>
      <c r="G19" s="448"/>
    </row>
    <row r="20" spans="2:7" ht="38.25" customHeight="1">
      <c r="B20" s="444" t="s">
        <v>485</v>
      </c>
      <c r="C20" s="444" t="s">
        <v>486</v>
      </c>
      <c r="D20" s="445">
        <v>1</v>
      </c>
      <c r="E20" s="446" t="s">
        <v>348</v>
      </c>
      <c r="F20" s="447" t="s">
        <v>373</v>
      </c>
      <c r="G20" s="448"/>
    </row>
    <row r="21" spans="2:7" ht="38.25" customHeight="1">
      <c r="B21" s="444" t="s">
        <v>487</v>
      </c>
      <c r="C21" s="444" t="s">
        <v>488</v>
      </c>
      <c r="D21" s="445">
        <v>1</v>
      </c>
      <c r="E21" s="446" t="s">
        <v>348</v>
      </c>
      <c r="F21" s="447" t="s">
        <v>373</v>
      </c>
      <c r="G21" s="448"/>
    </row>
    <row r="22" spans="2:7" ht="38.25" customHeight="1">
      <c r="B22" s="444" t="s">
        <v>489</v>
      </c>
      <c r="C22" s="444" t="s">
        <v>488</v>
      </c>
      <c r="D22" s="445">
        <v>1</v>
      </c>
      <c r="E22" s="446" t="s">
        <v>348</v>
      </c>
      <c r="F22" s="447" t="s">
        <v>373</v>
      </c>
      <c r="G22" s="448"/>
    </row>
    <row r="23" spans="2:7" ht="38.25" customHeight="1">
      <c r="B23" s="444" t="s">
        <v>490</v>
      </c>
      <c r="C23" s="444" t="s">
        <v>491</v>
      </c>
      <c r="D23" s="445">
        <v>2</v>
      </c>
      <c r="E23" s="446" t="s">
        <v>348</v>
      </c>
      <c r="F23" s="447" t="s">
        <v>373</v>
      </c>
      <c r="G23" s="448"/>
    </row>
    <row r="24" spans="2:7" ht="38.25" customHeight="1">
      <c r="B24" s="444" t="s">
        <v>492</v>
      </c>
      <c r="C24" s="444" t="s">
        <v>493</v>
      </c>
      <c r="D24" s="445">
        <v>1</v>
      </c>
      <c r="E24" s="446" t="s">
        <v>348</v>
      </c>
      <c r="F24" s="447" t="s">
        <v>373</v>
      </c>
      <c r="G24" s="448"/>
    </row>
    <row r="25" spans="2:7" ht="38.25" customHeight="1">
      <c r="B25" s="444" t="s">
        <v>494</v>
      </c>
      <c r="C25" s="444" t="s">
        <v>495</v>
      </c>
      <c r="D25" s="445">
        <v>1</v>
      </c>
      <c r="E25" s="446" t="s">
        <v>348</v>
      </c>
      <c r="F25" s="447" t="s">
        <v>373</v>
      </c>
      <c r="G25" s="448"/>
    </row>
    <row r="26" spans="2:7" ht="38.25" customHeight="1">
      <c r="B26" s="444" t="s">
        <v>496</v>
      </c>
      <c r="C26" s="444" t="s">
        <v>497</v>
      </c>
      <c r="D26" s="445">
        <v>2</v>
      </c>
      <c r="E26" s="446" t="s">
        <v>348</v>
      </c>
      <c r="F26" s="447" t="s">
        <v>373</v>
      </c>
      <c r="G26" s="448"/>
    </row>
    <row r="27" spans="2:7" ht="38.25" customHeight="1">
      <c r="B27" s="444" t="s">
        <v>498</v>
      </c>
      <c r="C27" s="444" t="s">
        <v>499</v>
      </c>
      <c r="D27" s="445">
        <v>1</v>
      </c>
      <c r="E27" s="446" t="s">
        <v>500</v>
      </c>
      <c r="F27" s="447" t="s">
        <v>373</v>
      </c>
      <c r="G27" s="448"/>
    </row>
    <row r="28" spans="2:7" ht="38.25" customHeight="1">
      <c r="B28" s="444" t="s">
        <v>498</v>
      </c>
      <c r="C28" s="444" t="s">
        <v>499</v>
      </c>
      <c r="D28" s="445">
        <v>1</v>
      </c>
      <c r="E28" s="446" t="s">
        <v>500</v>
      </c>
      <c r="F28" s="447" t="s">
        <v>373</v>
      </c>
      <c r="G28" s="448"/>
    </row>
    <row r="29" spans="2:7" ht="38.25" customHeight="1">
      <c r="B29" s="444" t="s">
        <v>501</v>
      </c>
      <c r="C29" s="444" t="s">
        <v>499</v>
      </c>
      <c r="D29" s="445">
        <v>1</v>
      </c>
      <c r="E29" s="446" t="s">
        <v>500</v>
      </c>
      <c r="F29" s="447" t="s">
        <v>373</v>
      </c>
      <c r="G29" s="448"/>
    </row>
    <row r="30" spans="2:7" ht="38.25" customHeight="1">
      <c r="B30" s="444" t="s">
        <v>502</v>
      </c>
      <c r="C30" s="444" t="s">
        <v>499</v>
      </c>
      <c r="D30" s="445">
        <v>1</v>
      </c>
      <c r="E30" s="446" t="s">
        <v>500</v>
      </c>
      <c r="F30" s="447" t="s">
        <v>373</v>
      </c>
      <c r="G30" s="448"/>
    </row>
    <row r="31" spans="2:7" ht="38.25" customHeight="1">
      <c r="B31" s="444" t="s">
        <v>503</v>
      </c>
      <c r="C31" s="444" t="s">
        <v>504</v>
      </c>
      <c r="D31" s="445">
        <v>1</v>
      </c>
      <c r="E31" s="446" t="s">
        <v>350</v>
      </c>
      <c r="F31" s="447" t="s">
        <v>373</v>
      </c>
      <c r="G31" s="448"/>
    </row>
    <row r="32" spans="2:7" ht="38.25" customHeight="1">
      <c r="B32" s="444" t="s">
        <v>505</v>
      </c>
      <c r="C32" s="444" t="s">
        <v>506</v>
      </c>
      <c r="D32" s="445">
        <v>1</v>
      </c>
      <c r="E32" s="446" t="s">
        <v>350</v>
      </c>
      <c r="F32" s="447" t="s">
        <v>373</v>
      </c>
      <c r="G32" s="448"/>
    </row>
    <row r="33" spans="2:7" ht="38.25" customHeight="1">
      <c r="B33" s="444" t="s">
        <v>505</v>
      </c>
      <c r="C33" s="444" t="s">
        <v>478</v>
      </c>
      <c r="D33" s="445">
        <v>1</v>
      </c>
      <c r="E33" s="446" t="s">
        <v>376</v>
      </c>
      <c r="F33" s="447" t="s">
        <v>373</v>
      </c>
      <c r="G33" s="448"/>
    </row>
    <row r="34" spans="2:7" ht="38.25" customHeight="1">
      <c r="B34" s="444" t="s">
        <v>507</v>
      </c>
      <c r="C34" s="444" t="s">
        <v>508</v>
      </c>
      <c r="D34" s="445">
        <v>1</v>
      </c>
      <c r="E34" s="446" t="s">
        <v>412</v>
      </c>
      <c r="F34" s="447" t="s">
        <v>373</v>
      </c>
      <c r="G34" s="448"/>
    </row>
    <row r="35" spans="2:7" ht="38.25" customHeight="1">
      <c r="B35" s="444" t="s">
        <v>509</v>
      </c>
      <c r="C35" s="444" t="s">
        <v>488</v>
      </c>
      <c r="D35" s="445">
        <v>1</v>
      </c>
      <c r="E35" s="446" t="s">
        <v>412</v>
      </c>
      <c r="F35" s="447" t="s">
        <v>373</v>
      </c>
      <c r="G35" s="448"/>
    </row>
    <row r="36" spans="2:7" ht="38.25" customHeight="1">
      <c r="B36" s="444" t="s">
        <v>477</v>
      </c>
      <c r="C36" s="444" t="s">
        <v>478</v>
      </c>
      <c r="D36" s="445">
        <v>3</v>
      </c>
      <c r="E36" s="446" t="s">
        <v>342</v>
      </c>
      <c r="F36" s="447" t="s">
        <v>373</v>
      </c>
      <c r="G36" s="448"/>
    </row>
    <row r="37" spans="2:7" ht="38.25" customHeight="1">
      <c r="B37" s="444" t="s">
        <v>505</v>
      </c>
      <c r="C37" s="444" t="s">
        <v>488</v>
      </c>
      <c r="D37" s="445">
        <v>1</v>
      </c>
      <c r="E37" s="446" t="s">
        <v>510</v>
      </c>
      <c r="F37" s="447" t="s">
        <v>373</v>
      </c>
      <c r="G37" s="448"/>
    </row>
    <row r="38" spans="2:7" ht="38.25" customHeight="1">
      <c r="B38" s="444" t="s">
        <v>505</v>
      </c>
      <c r="C38" s="444" t="s">
        <v>488</v>
      </c>
      <c r="D38" s="445">
        <v>1</v>
      </c>
      <c r="E38" s="446" t="s">
        <v>510</v>
      </c>
      <c r="F38" s="447" t="s">
        <v>373</v>
      </c>
      <c r="G38" s="448"/>
    </row>
    <row r="39" spans="2:7" ht="38.25" customHeight="1">
      <c r="B39" s="444" t="s">
        <v>490</v>
      </c>
      <c r="C39" s="444" t="s">
        <v>497</v>
      </c>
      <c r="D39" s="445">
        <v>1</v>
      </c>
      <c r="E39" s="446" t="s">
        <v>511</v>
      </c>
      <c r="F39" s="447" t="s">
        <v>373</v>
      </c>
      <c r="G39" s="448"/>
    </row>
    <row r="40" spans="2:7" ht="38.25" customHeight="1">
      <c r="B40" s="444" t="s">
        <v>490</v>
      </c>
      <c r="C40" s="444" t="s">
        <v>497</v>
      </c>
      <c r="D40" s="445">
        <v>1</v>
      </c>
      <c r="E40" s="446" t="s">
        <v>511</v>
      </c>
      <c r="F40" s="447" t="s">
        <v>373</v>
      </c>
      <c r="G40" s="448"/>
    </row>
    <row r="41" spans="2:7" ht="38.25" customHeight="1">
      <c r="B41" s="444" t="s">
        <v>512</v>
      </c>
      <c r="C41" s="444" t="s">
        <v>513</v>
      </c>
      <c r="D41" s="445">
        <v>3</v>
      </c>
      <c r="E41" s="446" t="s">
        <v>511</v>
      </c>
      <c r="F41" s="447" t="s">
        <v>373</v>
      </c>
      <c r="G41" s="448"/>
    </row>
    <row r="42" spans="2:7" ht="38.25" customHeight="1">
      <c r="B42" s="444" t="s">
        <v>512</v>
      </c>
      <c r="C42" s="444" t="s">
        <v>513</v>
      </c>
      <c r="D42" s="445">
        <v>3</v>
      </c>
      <c r="E42" s="446" t="s">
        <v>511</v>
      </c>
      <c r="F42" s="447" t="s">
        <v>373</v>
      </c>
      <c r="G42" s="448"/>
    </row>
    <row r="43" spans="2:7" ht="38.25" customHeight="1">
      <c r="B43" s="444" t="s">
        <v>514</v>
      </c>
      <c r="C43" s="444" t="s">
        <v>515</v>
      </c>
      <c r="D43" s="445">
        <v>1</v>
      </c>
      <c r="E43" s="446" t="s">
        <v>341</v>
      </c>
      <c r="F43" s="447" t="s">
        <v>373</v>
      </c>
      <c r="G43" s="448"/>
    </row>
    <row r="44" spans="2:7" ht="38.25" customHeight="1">
      <c r="B44" s="444" t="s">
        <v>516</v>
      </c>
      <c r="C44" s="444" t="s">
        <v>517</v>
      </c>
      <c r="D44" s="445">
        <v>1</v>
      </c>
      <c r="E44" s="446" t="s">
        <v>345</v>
      </c>
      <c r="F44" s="447" t="s">
        <v>373</v>
      </c>
      <c r="G44" s="448"/>
    </row>
    <row r="45" spans="2:7" ht="38.25" customHeight="1">
      <c r="B45" s="444" t="s">
        <v>518</v>
      </c>
      <c r="C45" s="444" t="s">
        <v>519</v>
      </c>
      <c r="D45" s="445">
        <v>1</v>
      </c>
      <c r="E45" s="446" t="s">
        <v>345</v>
      </c>
      <c r="F45" s="447" t="s">
        <v>373</v>
      </c>
      <c r="G45" s="448"/>
    </row>
    <row r="46" spans="2:7" ht="38.25" customHeight="1">
      <c r="B46" s="444" t="s">
        <v>520</v>
      </c>
      <c r="C46" s="444" t="s">
        <v>521</v>
      </c>
      <c r="D46" s="445">
        <v>1</v>
      </c>
      <c r="E46" s="446" t="s">
        <v>345</v>
      </c>
      <c r="F46" s="447" t="s">
        <v>373</v>
      </c>
      <c r="G46" s="448"/>
    </row>
    <row r="47" spans="2:7" ht="38.25" customHeight="1">
      <c r="B47" s="444" t="s">
        <v>522</v>
      </c>
      <c r="C47" s="444" t="s">
        <v>521</v>
      </c>
      <c r="D47" s="445">
        <v>1</v>
      </c>
      <c r="E47" s="446" t="s">
        <v>345</v>
      </c>
      <c r="F47" s="447" t="s">
        <v>373</v>
      </c>
      <c r="G47" s="448"/>
    </row>
    <row r="48" spans="2:7" ht="38.25" customHeight="1">
      <c r="B48" s="444" t="s">
        <v>498</v>
      </c>
      <c r="C48" s="444" t="s">
        <v>523</v>
      </c>
      <c r="D48" s="445">
        <v>1</v>
      </c>
      <c r="E48" s="446" t="s">
        <v>524</v>
      </c>
      <c r="F48" s="447" t="s">
        <v>373</v>
      </c>
      <c r="G48" s="448"/>
    </row>
    <row r="49" spans="2:7" ht="38.25" customHeight="1">
      <c r="B49" s="444" t="s">
        <v>501</v>
      </c>
      <c r="C49" s="444" t="s">
        <v>499</v>
      </c>
      <c r="D49" s="445">
        <v>1</v>
      </c>
      <c r="E49" s="446" t="s">
        <v>524</v>
      </c>
      <c r="F49" s="447" t="s">
        <v>373</v>
      </c>
      <c r="G49" s="448"/>
    </row>
    <row r="50" spans="2:7" ht="38.25" customHeight="1">
      <c r="B50" s="444" t="s">
        <v>501</v>
      </c>
      <c r="C50" s="444" t="s">
        <v>499</v>
      </c>
      <c r="D50" s="445">
        <v>1</v>
      </c>
      <c r="E50" s="446" t="s">
        <v>524</v>
      </c>
      <c r="F50" s="447" t="s">
        <v>373</v>
      </c>
      <c r="G50" s="448"/>
    </row>
    <row r="51" spans="2:7" ht="38.25" customHeight="1">
      <c r="B51" s="444" t="s">
        <v>498</v>
      </c>
      <c r="C51" s="444" t="s">
        <v>525</v>
      </c>
      <c r="D51" s="445">
        <v>1</v>
      </c>
      <c r="E51" s="446" t="s">
        <v>524</v>
      </c>
      <c r="F51" s="447" t="s">
        <v>373</v>
      </c>
      <c r="G51" s="448"/>
    </row>
    <row r="52" spans="2:7" ht="38.25" customHeight="1">
      <c r="B52" s="444" t="s">
        <v>477</v>
      </c>
      <c r="C52" s="444" t="s">
        <v>526</v>
      </c>
      <c r="D52" s="445">
        <v>1</v>
      </c>
      <c r="E52" s="446" t="s">
        <v>524</v>
      </c>
      <c r="F52" s="447" t="s">
        <v>373</v>
      </c>
      <c r="G52" s="448"/>
    </row>
    <row r="53" spans="2:7" ht="38.25" customHeight="1">
      <c r="B53" s="444" t="s">
        <v>498</v>
      </c>
      <c r="C53" s="444" t="s">
        <v>527</v>
      </c>
      <c r="D53" s="445">
        <v>1</v>
      </c>
      <c r="E53" s="446" t="s">
        <v>524</v>
      </c>
      <c r="F53" s="447" t="s">
        <v>373</v>
      </c>
      <c r="G53" s="448"/>
    </row>
    <row r="54" spans="2:7" ht="38.25" customHeight="1">
      <c r="B54" s="444" t="s">
        <v>528</v>
      </c>
      <c r="C54" s="444" t="s">
        <v>529</v>
      </c>
      <c r="D54" s="445">
        <v>1</v>
      </c>
      <c r="E54" s="446" t="s">
        <v>524</v>
      </c>
      <c r="F54" s="447" t="s">
        <v>373</v>
      </c>
      <c r="G54" s="448"/>
    </row>
    <row r="55" spans="2:7" ht="38.25" customHeight="1">
      <c r="B55" s="444" t="s">
        <v>530</v>
      </c>
      <c r="C55" s="444" t="s">
        <v>499</v>
      </c>
      <c r="D55" s="445">
        <v>1</v>
      </c>
      <c r="E55" s="446" t="s">
        <v>524</v>
      </c>
      <c r="F55" s="447" t="s">
        <v>373</v>
      </c>
      <c r="G55" s="448"/>
    </row>
    <row r="56" spans="2:7" ht="38.25" customHeight="1">
      <c r="B56" s="444" t="s">
        <v>531</v>
      </c>
      <c r="C56" s="444" t="s">
        <v>532</v>
      </c>
      <c r="D56" s="445">
        <v>1</v>
      </c>
      <c r="E56" s="446" t="s">
        <v>524</v>
      </c>
      <c r="F56" s="447" t="s">
        <v>373</v>
      </c>
      <c r="G56" s="448"/>
    </row>
    <row r="57" spans="2:7" ht="38.25" customHeight="1">
      <c r="B57" s="444" t="s">
        <v>477</v>
      </c>
      <c r="C57" s="444" t="s">
        <v>526</v>
      </c>
      <c r="D57" s="445">
        <v>1</v>
      </c>
      <c r="E57" s="446" t="s">
        <v>524</v>
      </c>
      <c r="F57" s="447" t="s">
        <v>373</v>
      </c>
      <c r="G57" s="448"/>
    </row>
    <row r="58" spans="2:7" ht="38.25" customHeight="1">
      <c r="B58" s="444" t="s">
        <v>533</v>
      </c>
      <c r="C58" s="444" t="s">
        <v>532</v>
      </c>
      <c r="D58" s="445">
        <v>1</v>
      </c>
      <c r="E58" s="446" t="s">
        <v>524</v>
      </c>
      <c r="F58" s="447" t="s">
        <v>373</v>
      </c>
      <c r="G58" s="448"/>
    </row>
    <row r="59" spans="2:7" ht="38.25" customHeight="1">
      <c r="B59" s="444" t="s">
        <v>534</v>
      </c>
      <c r="C59" s="444" t="s">
        <v>535</v>
      </c>
      <c r="D59" s="445">
        <v>1</v>
      </c>
      <c r="E59" s="446" t="s">
        <v>524</v>
      </c>
      <c r="F59" s="447" t="s">
        <v>373</v>
      </c>
      <c r="G59" s="448"/>
    </row>
    <row r="60" spans="2:7" ht="38.25" customHeight="1">
      <c r="B60" s="444" t="s">
        <v>536</v>
      </c>
      <c r="C60" s="444" t="s">
        <v>537</v>
      </c>
      <c r="D60" s="445">
        <v>1</v>
      </c>
      <c r="E60" s="446" t="s">
        <v>524</v>
      </c>
      <c r="F60" s="447" t="s">
        <v>373</v>
      </c>
      <c r="G60" s="448"/>
    </row>
    <row r="61" spans="2:7" ht="38.25" customHeight="1">
      <c r="B61" s="444" t="s">
        <v>538</v>
      </c>
      <c r="C61" s="444" t="s">
        <v>539</v>
      </c>
      <c r="D61" s="445">
        <v>2</v>
      </c>
      <c r="E61" s="446" t="s">
        <v>343</v>
      </c>
      <c r="F61" s="447" t="s">
        <v>373</v>
      </c>
      <c r="G61" s="448"/>
    </row>
    <row r="62" spans="2:7" ht="38.25" customHeight="1">
      <c r="B62" s="444" t="s">
        <v>540</v>
      </c>
      <c r="C62" s="444" t="s">
        <v>541</v>
      </c>
      <c r="D62" s="445">
        <v>2</v>
      </c>
      <c r="E62" s="446" t="s">
        <v>343</v>
      </c>
      <c r="F62" s="447" t="s">
        <v>373</v>
      </c>
      <c r="G62" s="448"/>
    </row>
    <row r="63" spans="2:7" ht="38.25" customHeight="1">
      <c r="B63" s="444" t="s">
        <v>477</v>
      </c>
      <c r="C63" s="444" t="s">
        <v>488</v>
      </c>
      <c r="D63" s="445">
        <v>2</v>
      </c>
      <c r="E63" s="446" t="s">
        <v>542</v>
      </c>
      <c r="F63" s="447" t="s">
        <v>373</v>
      </c>
      <c r="G63" s="448"/>
    </row>
    <row r="64" spans="2:7" ht="38.25" customHeight="1">
      <c r="B64" s="444" t="s">
        <v>543</v>
      </c>
      <c r="C64" s="444" t="s">
        <v>544</v>
      </c>
      <c r="D64" s="445">
        <v>2</v>
      </c>
      <c r="E64" s="446" t="s">
        <v>542</v>
      </c>
      <c r="F64" s="447" t="s">
        <v>373</v>
      </c>
      <c r="G64" s="448"/>
    </row>
    <row r="65" spans="2:7" ht="38.25" customHeight="1">
      <c r="B65" s="444" t="s">
        <v>505</v>
      </c>
      <c r="C65" s="444" t="s">
        <v>478</v>
      </c>
      <c r="D65" s="445">
        <v>2</v>
      </c>
      <c r="E65" s="446" t="s">
        <v>542</v>
      </c>
      <c r="F65" s="447" t="s">
        <v>373</v>
      </c>
      <c r="G65" s="448"/>
    </row>
    <row r="66" spans="2:7" ht="38.25" customHeight="1">
      <c r="B66" s="444" t="s">
        <v>505</v>
      </c>
      <c r="C66" s="444" t="s">
        <v>545</v>
      </c>
      <c r="D66" s="445">
        <v>1</v>
      </c>
      <c r="E66" s="446" t="s">
        <v>350</v>
      </c>
      <c r="F66" s="447" t="s">
        <v>373</v>
      </c>
      <c r="G66" s="448"/>
    </row>
    <row r="67" spans="2:7" ht="38.25" customHeight="1">
      <c r="B67" s="444" t="s">
        <v>546</v>
      </c>
      <c r="C67" s="444" t="s">
        <v>547</v>
      </c>
      <c r="D67" s="445">
        <v>1</v>
      </c>
      <c r="E67" s="446" t="s">
        <v>350</v>
      </c>
      <c r="F67" s="447" t="s">
        <v>373</v>
      </c>
      <c r="G67" s="448"/>
    </row>
    <row r="68" spans="2:7" ht="38.25" customHeight="1">
      <c r="B68" s="444" t="s">
        <v>548</v>
      </c>
      <c r="C68" s="444" t="s">
        <v>549</v>
      </c>
      <c r="D68" s="445">
        <v>1</v>
      </c>
      <c r="E68" s="446" t="s">
        <v>550</v>
      </c>
      <c r="F68" s="447" t="s">
        <v>373</v>
      </c>
      <c r="G68" s="448"/>
    </row>
    <row r="69" spans="2:7" ht="38.25" customHeight="1">
      <c r="B69" s="444" t="s">
        <v>551</v>
      </c>
      <c r="C69" s="444" t="s">
        <v>488</v>
      </c>
      <c r="D69" s="445">
        <v>1</v>
      </c>
      <c r="E69" s="446" t="s">
        <v>550</v>
      </c>
      <c r="F69" s="447" t="s">
        <v>373</v>
      </c>
      <c r="G69" s="448"/>
    </row>
    <row r="70" spans="2:7" ht="38.25" customHeight="1">
      <c r="B70" s="444" t="s">
        <v>498</v>
      </c>
      <c r="C70" s="444" t="s">
        <v>545</v>
      </c>
      <c r="D70" s="445">
        <v>1</v>
      </c>
      <c r="E70" s="446" t="s">
        <v>552</v>
      </c>
      <c r="F70" s="447" t="s">
        <v>373</v>
      </c>
      <c r="G70" s="448"/>
    </row>
    <row r="71" spans="2:7" ht="38.25" customHeight="1">
      <c r="B71" s="444" t="s">
        <v>498</v>
      </c>
      <c r="C71" s="444" t="s">
        <v>545</v>
      </c>
      <c r="D71" s="445">
        <v>1</v>
      </c>
      <c r="E71" s="446" t="s">
        <v>552</v>
      </c>
      <c r="F71" s="447" t="s">
        <v>373</v>
      </c>
      <c r="G71" s="448"/>
    </row>
    <row r="72" spans="2:7" ht="38.25" customHeight="1">
      <c r="B72" s="444" t="s">
        <v>477</v>
      </c>
      <c r="C72" s="444" t="s">
        <v>553</v>
      </c>
      <c r="D72" s="445">
        <v>1</v>
      </c>
      <c r="E72" s="446" t="s">
        <v>554</v>
      </c>
      <c r="F72" s="447" t="s">
        <v>373</v>
      </c>
      <c r="G72" s="448"/>
    </row>
    <row r="73" spans="2:7" ht="38.25" customHeight="1">
      <c r="B73" s="444" t="s">
        <v>555</v>
      </c>
      <c r="C73" s="444" t="s">
        <v>556</v>
      </c>
      <c r="D73" s="445">
        <v>1</v>
      </c>
      <c r="E73" s="446" t="s">
        <v>554</v>
      </c>
      <c r="F73" s="447" t="s">
        <v>373</v>
      </c>
      <c r="G73" s="448"/>
    </row>
    <row r="74" spans="2:7" ht="38.25" customHeight="1">
      <c r="B74" s="444" t="s">
        <v>555</v>
      </c>
      <c r="C74" s="444" t="s">
        <v>526</v>
      </c>
      <c r="D74" s="445">
        <v>1</v>
      </c>
      <c r="E74" s="446" t="s">
        <v>554</v>
      </c>
      <c r="F74" s="447" t="s">
        <v>373</v>
      </c>
      <c r="G74" s="448"/>
    </row>
    <row r="75" spans="2:7" ht="38.25" customHeight="1">
      <c r="B75" s="444" t="s">
        <v>557</v>
      </c>
      <c r="C75" s="444" t="s">
        <v>558</v>
      </c>
      <c r="D75" s="445">
        <v>1</v>
      </c>
      <c r="E75" s="446" t="s">
        <v>559</v>
      </c>
      <c r="F75" s="447" t="s">
        <v>373</v>
      </c>
      <c r="G75" s="448"/>
    </row>
    <row r="76" spans="2:7" ht="38.25" customHeight="1">
      <c r="B76" s="444" t="s">
        <v>505</v>
      </c>
      <c r="C76" s="444" t="s">
        <v>560</v>
      </c>
      <c r="D76" s="445">
        <v>2</v>
      </c>
      <c r="E76" s="446" t="s">
        <v>559</v>
      </c>
      <c r="F76" s="447" t="s">
        <v>373</v>
      </c>
      <c r="G76" s="448"/>
    </row>
    <row r="77" spans="2:7" ht="38.25" customHeight="1">
      <c r="B77" s="444" t="s">
        <v>561</v>
      </c>
      <c r="C77" s="444" t="s">
        <v>562</v>
      </c>
      <c r="D77" s="445">
        <v>2</v>
      </c>
      <c r="E77" s="446" t="s">
        <v>559</v>
      </c>
      <c r="F77" s="447" t="s">
        <v>373</v>
      </c>
      <c r="G77" s="448"/>
    </row>
    <row r="78" spans="2:7" ht="38.25" customHeight="1">
      <c r="B78" s="444" t="s">
        <v>563</v>
      </c>
      <c r="C78" s="444" t="s">
        <v>545</v>
      </c>
      <c r="D78" s="445">
        <v>2</v>
      </c>
      <c r="E78" s="446" t="s">
        <v>559</v>
      </c>
      <c r="F78" s="447" t="s">
        <v>373</v>
      </c>
      <c r="G78" s="448"/>
    </row>
    <row r="79" spans="2:7" ht="38.25" customHeight="1">
      <c r="B79" s="444" t="s">
        <v>564</v>
      </c>
      <c r="C79" s="444" t="s">
        <v>565</v>
      </c>
      <c r="D79" s="445">
        <v>2</v>
      </c>
      <c r="E79" s="446" t="s">
        <v>559</v>
      </c>
      <c r="F79" s="447" t="s">
        <v>373</v>
      </c>
      <c r="G79" s="448"/>
    </row>
    <row r="80" spans="2:7" ht="38.25" customHeight="1">
      <c r="B80" s="444" t="s">
        <v>566</v>
      </c>
      <c r="C80" s="444" t="s">
        <v>567</v>
      </c>
      <c r="D80" s="445">
        <v>1</v>
      </c>
      <c r="E80" s="446" t="s">
        <v>559</v>
      </c>
      <c r="F80" s="447" t="s">
        <v>373</v>
      </c>
      <c r="G80" s="448"/>
    </row>
    <row r="81" spans="2:7" ht="38.25" customHeight="1">
      <c r="B81" s="444" t="s">
        <v>568</v>
      </c>
      <c r="C81" s="444" t="s">
        <v>499</v>
      </c>
      <c r="D81" s="445">
        <v>1</v>
      </c>
      <c r="E81" s="446" t="s">
        <v>569</v>
      </c>
      <c r="F81" s="447" t="s">
        <v>373</v>
      </c>
      <c r="G81" s="448"/>
    </row>
    <row r="82" spans="2:7" ht="38.25" customHeight="1">
      <c r="B82" s="444" t="s">
        <v>477</v>
      </c>
      <c r="C82" s="444" t="s">
        <v>478</v>
      </c>
      <c r="D82" s="445">
        <v>2</v>
      </c>
      <c r="E82" s="446" t="s">
        <v>569</v>
      </c>
      <c r="F82" s="447" t="s">
        <v>373</v>
      </c>
      <c r="G82" s="448"/>
    </row>
    <row r="83" spans="2:7" ht="38.25" customHeight="1">
      <c r="B83" s="444" t="s">
        <v>505</v>
      </c>
      <c r="C83" s="444" t="s">
        <v>478</v>
      </c>
      <c r="D83" s="445">
        <v>1</v>
      </c>
      <c r="E83" s="446" t="s">
        <v>569</v>
      </c>
      <c r="F83" s="447" t="s">
        <v>373</v>
      </c>
      <c r="G83" s="448"/>
    </row>
    <row r="84" spans="2:7" ht="38.25" customHeight="1">
      <c r="B84" s="444" t="s">
        <v>570</v>
      </c>
      <c r="C84" s="444" t="s">
        <v>571</v>
      </c>
      <c r="D84" s="445">
        <v>1</v>
      </c>
      <c r="E84" s="446" t="s">
        <v>572</v>
      </c>
      <c r="F84" s="447"/>
      <c r="G84" s="448" t="s">
        <v>340</v>
      </c>
    </row>
    <row r="85" spans="2:7" ht="38.25" customHeight="1">
      <c r="B85" s="444" t="s">
        <v>573</v>
      </c>
      <c r="C85" s="444" t="s">
        <v>574</v>
      </c>
      <c r="D85" s="445">
        <v>2</v>
      </c>
      <c r="E85" s="446" t="s">
        <v>575</v>
      </c>
      <c r="F85" s="447" t="s">
        <v>373</v>
      </c>
      <c r="G85" s="448"/>
    </row>
    <row r="86" spans="2:7" ht="38.25" customHeight="1">
      <c r="B86" s="444" t="s">
        <v>576</v>
      </c>
      <c r="C86" s="444" t="s">
        <v>553</v>
      </c>
      <c r="D86" s="445">
        <v>1</v>
      </c>
      <c r="E86" s="446" t="s">
        <v>575</v>
      </c>
      <c r="F86" s="447" t="s">
        <v>373</v>
      </c>
      <c r="G86" s="448"/>
    </row>
    <row r="87" spans="2:7" ht="38.25" customHeight="1">
      <c r="B87" s="444" t="s">
        <v>577</v>
      </c>
      <c r="C87" s="444" t="s">
        <v>578</v>
      </c>
      <c r="D87" s="445">
        <v>1</v>
      </c>
      <c r="E87" s="446" t="s">
        <v>579</v>
      </c>
      <c r="F87" s="447" t="s">
        <v>373</v>
      </c>
      <c r="G87" s="448"/>
    </row>
    <row r="88" spans="2:7" ht="38.25" customHeight="1">
      <c r="B88" s="444" t="s">
        <v>580</v>
      </c>
      <c r="C88" s="444" t="s">
        <v>581</v>
      </c>
      <c r="D88" s="445">
        <v>1</v>
      </c>
      <c r="E88" s="446" t="s">
        <v>582</v>
      </c>
      <c r="F88" s="447" t="s">
        <v>373</v>
      </c>
      <c r="G88" s="448"/>
    </row>
    <row r="89" spans="2:7" ht="38.25" customHeight="1">
      <c r="B89" s="444" t="s">
        <v>583</v>
      </c>
      <c r="C89" s="444" t="s">
        <v>584</v>
      </c>
      <c r="D89" s="445">
        <v>1</v>
      </c>
      <c r="E89" s="446" t="s">
        <v>582</v>
      </c>
      <c r="F89" s="447" t="s">
        <v>373</v>
      </c>
      <c r="G89" s="448"/>
    </row>
    <row r="90" spans="2:7" ht="38.25" customHeight="1">
      <c r="B90" s="444" t="s">
        <v>543</v>
      </c>
      <c r="C90" s="444" t="s">
        <v>585</v>
      </c>
      <c r="D90" s="445">
        <v>1</v>
      </c>
      <c r="E90" s="446" t="s">
        <v>586</v>
      </c>
      <c r="F90" s="447" t="s">
        <v>373</v>
      </c>
      <c r="G90" s="448"/>
    </row>
    <row r="91" spans="2:7" ht="38.25" customHeight="1">
      <c r="B91" s="444" t="s">
        <v>587</v>
      </c>
      <c r="C91" s="444" t="s">
        <v>588</v>
      </c>
      <c r="D91" s="445">
        <v>2</v>
      </c>
      <c r="E91" s="446" t="s">
        <v>589</v>
      </c>
      <c r="F91" s="447" t="s">
        <v>373</v>
      </c>
      <c r="G91" s="448"/>
    </row>
    <row r="92" spans="2:7" ht="38.25" customHeight="1">
      <c r="B92" s="444" t="s">
        <v>498</v>
      </c>
      <c r="C92" s="444" t="s">
        <v>488</v>
      </c>
      <c r="D92" s="445">
        <v>1</v>
      </c>
      <c r="E92" s="446" t="s">
        <v>589</v>
      </c>
      <c r="F92" s="447" t="s">
        <v>373</v>
      </c>
      <c r="G92" s="448"/>
    </row>
    <row r="93" spans="2:7" ht="38.25" customHeight="1">
      <c r="B93" s="444" t="s">
        <v>587</v>
      </c>
      <c r="C93" s="444" t="s">
        <v>588</v>
      </c>
      <c r="D93" s="445">
        <v>2</v>
      </c>
      <c r="E93" s="446" t="s">
        <v>589</v>
      </c>
      <c r="F93" s="447" t="s">
        <v>373</v>
      </c>
      <c r="G93" s="448"/>
    </row>
    <row r="94" spans="2:7" ht="38.25" customHeight="1">
      <c r="B94" s="444" t="s">
        <v>587</v>
      </c>
      <c r="C94" s="444" t="s">
        <v>590</v>
      </c>
      <c r="D94" s="445">
        <v>2</v>
      </c>
      <c r="E94" s="446" t="s">
        <v>589</v>
      </c>
      <c r="F94" s="447" t="s">
        <v>373</v>
      </c>
      <c r="G94" s="448"/>
    </row>
    <row r="95" spans="2:7" ht="38.25" customHeight="1">
      <c r="B95" s="444" t="s">
        <v>591</v>
      </c>
      <c r="C95" s="444" t="s">
        <v>592</v>
      </c>
      <c r="D95" s="445">
        <v>1</v>
      </c>
      <c r="E95" s="446" t="s">
        <v>593</v>
      </c>
      <c r="F95" s="447" t="s">
        <v>373</v>
      </c>
      <c r="G95" s="448"/>
    </row>
    <row r="96" spans="2:7" ht="38.25" customHeight="1">
      <c r="B96" s="444" t="s">
        <v>498</v>
      </c>
      <c r="C96" s="444" t="s">
        <v>594</v>
      </c>
      <c r="D96" s="445">
        <v>1</v>
      </c>
      <c r="E96" s="446" t="s">
        <v>595</v>
      </c>
      <c r="F96" s="447" t="s">
        <v>373</v>
      </c>
      <c r="G96" s="448"/>
    </row>
    <row r="97" spans="2:7" ht="38.25" customHeight="1">
      <c r="B97" s="444" t="s">
        <v>477</v>
      </c>
      <c r="C97" s="444" t="s">
        <v>596</v>
      </c>
      <c r="D97" s="445">
        <v>2</v>
      </c>
      <c r="E97" s="446" t="s">
        <v>410</v>
      </c>
      <c r="F97" s="447" t="s">
        <v>373</v>
      </c>
      <c r="G97" s="448"/>
    </row>
    <row r="98" spans="2:7" ht="38.25" customHeight="1">
      <c r="B98" s="444" t="s">
        <v>498</v>
      </c>
      <c r="C98" s="444" t="s">
        <v>597</v>
      </c>
      <c r="D98" s="445">
        <v>2</v>
      </c>
      <c r="E98" s="446" t="s">
        <v>410</v>
      </c>
      <c r="F98" s="447" t="s">
        <v>373</v>
      </c>
      <c r="G98" s="448"/>
    </row>
    <row r="99" spans="2:7" ht="38.25" customHeight="1">
      <c r="B99" s="444" t="s">
        <v>477</v>
      </c>
      <c r="C99" s="444" t="s">
        <v>478</v>
      </c>
      <c r="D99" s="445">
        <v>3</v>
      </c>
      <c r="E99" s="446" t="s">
        <v>598</v>
      </c>
      <c r="F99" s="447" t="s">
        <v>373</v>
      </c>
      <c r="G99" s="448"/>
    </row>
    <row r="100" spans="2:7" ht="38.25" customHeight="1">
      <c r="B100" s="444" t="s">
        <v>599</v>
      </c>
      <c r="C100" s="444" t="s">
        <v>600</v>
      </c>
      <c r="D100" s="445">
        <v>1</v>
      </c>
      <c r="E100" s="446" t="s">
        <v>409</v>
      </c>
      <c r="F100" s="447" t="s">
        <v>373</v>
      </c>
      <c r="G100" s="448"/>
    </row>
    <row r="101" spans="2:7" ht="38.25" customHeight="1">
      <c r="B101" s="444" t="s">
        <v>601</v>
      </c>
      <c r="C101" s="444" t="s">
        <v>504</v>
      </c>
      <c r="D101" s="445">
        <v>1</v>
      </c>
      <c r="E101" s="446" t="s">
        <v>409</v>
      </c>
      <c r="F101" s="447" t="s">
        <v>373</v>
      </c>
      <c r="G101" s="448"/>
    </row>
    <row r="102" spans="2:7" ht="38.25" customHeight="1">
      <c r="B102" s="444" t="s">
        <v>602</v>
      </c>
      <c r="C102" s="444" t="s">
        <v>603</v>
      </c>
      <c r="D102" s="445">
        <v>1</v>
      </c>
      <c r="E102" s="446" t="s">
        <v>409</v>
      </c>
      <c r="F102" s="447" t="s">
        <v>373</v>
      </c>
      <c r="G102" s="448"/>
    </row>
    <row r="103" spans="2:7" ht="38.25" customHeight="1">
      <c r="B103" s="444" t="s">
        <v>604</v>
      </c>
      <c r="C103" s="444" t="s">
        <v>605</v>
      </c>
      <c r="D103" s="445">
        <v>1</v>
      </c>
      <c r="E103" s="446" t="s">
        <v>409</v>
      </c>
      <c r="F103" s="447" t="s">
        <v>373</v>
      </c>
      <c r="G103" s="448"/>
    </row>
    <row r="104" spans="2:7" ht="38.25" customHeight="1">
      <c r="B104" s="444" t="s">
        <v>606</v>
      </c>
      <c r="C104" s="444" t="s">
        <v>607</v>
      </c>
      <c r="D104" s="445">
        <v>1</v>
      </c>
      <c r="E104" s="446" t="s">
        <v>347</v>
      </c>
      <c r="F104" s="447" t="s">
        <v>373</v>
      </c>
      <c r="G104" s="448"/>
    </row>
    <row r="105" spans="2:7" ht="38.25" customHeight="1">
      <c r="B105" s="444" t="s">
        <v>608</v>
      </c>
      <c r="C105" s="444" t="s">
        <v>562</v>
      </c>
      <c r="D105" s="445">
        <v>1</v>
      </c>
      <c r="E105" s="446" t="s">
        <v>609</v>
      </c>
      <c r="F105" s="447" t="s">
        <v>373</v>
      </c>
      <c r="G105" s="448"/>
    </row>
    <row r="106" spans="2:7" ht="38.25" customHeight="1">
      <c r="B106" s="444" t="s">
        <v>610</v>
      </c>
      <c r="C106" s="444" t="s">
        <v>526</v>
      </c>
      <c r="D106" s="445">
        <v>1</v>
      </c>
      <c r="E106" s="446" t="s">
        <v>609</v>
      </c>
      <c r="F106" s="447" t="s">
        <v>373</v>
      </c>
      <c r="G106" s="448"/>
    </row>
    <row r="107" spans="2:7" ht="38.25" customHeight="1">
      <c r="B107" s="444" t="s">
        <v>610</v>
      </c>
      <c r="C107" s="444" t="s">
        <v>526</v>
      </c>
      <c r="D107" s="445">
        <v>1</v>
      </c>
      <c r="E107" s="446" t="s">
        <v>609</v>
      </c>
      <c r="F107" s="447" t="s">
        <v>373</v>
      </c>
      <c r="G107" s="448"/>
    </row>
    <row r="108" spans="2:7" ht="38.25" customHeight="1">
      <c r="B108" s="444" t="s">
        <v>591</v>
      </c>
      <c r="C108" s="444" t="s">
        <v>611</v>
      </c>
      <c r="D108" s="445">
        <v>2</v>
      </c>
      <c r="E108" s="446" t="s">
        <v>612</v>
      </c>
      <c r="F108" s="447" t="s">
        <v>373</v>
      </c>
      <c r="G108" s="448"/>
    </row>
    <row r="109" spans="2:7" ht="38.25" customHeight="1">
      <c r="B109" s="444" t="s">
        <v>613</v>
      </c>
      <c r="C109" s="444" t="s">
        <v>488</v>
      </c>
      <c r="D109" s="445">
        <v>2</v>
      </c>
      <c r="E109" s="446" t="s">
        <v>614</v>
      </c>
      <c r="F109" s="447" t="s">
        <v>373</v>
      </c>
      <c r="G109" s="448"/>
    </row>
    <row r="110" spans="2:7" ht="38.25" customHeight="1">
      <c r="B110" s="444" t="s">
        <v>613</v>
      </c>
      <c r="C110" s="444" t="s">
        <v>615</v>
      </c>
      <c r="D110" s="445">
        <v>2</v>
      </c>
      <c r="E110" s="446" t="s">
        <v>614</v>
      </c>
      <c r="F110" s="447" t="s">
        <v>373</v>
      </c>
      <c r="G110" s="448"/>
    </row>
    <row r="111" spans="2:7" ht="38.25" customHeight="1">
      <c r="B111" s="444" t="s">
        <v>616</v>
      </c>
      <c r="C111" s="444" t="s">
        <v>617</v>
      </c>
      <c r="D111" s="445">
        <v>1</v>
      </c>
      <c r="E111" s="446" t="s">
        <v>618</v>
      </c>
      <c r="F111" s="447" t="s">
        <v>373</v>
      </c>
      <c r="G111" s="448"/>
    </row>
    <row r="112" spans="2:7" ht="38.25" customHeight="1">
      <c r="B112" s="444" t="s">
        <v>616</v>
      </c>
      <c r="C112" s="444" t="s">
        <v>504</v>
      </c>
      <c r="D112" s="445">
        <v>1</v>
      </c>
      <c r="E112" s="446" t="s">
        <v>619</v>
      </c>
      <c r="F112" s="447" t="s">
        <v>373</v>
      </c>
      <c r="G112" s="448"/>
    </row>
    <row r="113" spans="2:7" ht="38.25" customHeight="1">
      <c r="B113" s="444" t="s">
        <v>620</v>
      </c>
      <c r="C113" s="444" t="s">
        <v>621</v>
      </c>
      <c r="D113" s="445">
        <v>1</v>
      </c>
      <c r="E113" s="446" t="s">
        <v>374</v>
      </c>
      <c r="F113" s="447" t="s">
        <v>373</v>
      </c>
      <c r="G113" s="448"/>
    </row>
    <row r="114" spans="2:7" ht="38.25" customHeight="1">
      <c r="B114" s="444" t="s">
        <v>474</v>
      </c>
      <c r="C114" s="444" t="s">
        <v>621</v>
      </c>
      <c r="D114" s="445">
        <v>2</v>
      </c>
      <c r="E114" s="446" t="s">
        <v>374</v>
      </c>
      <c r="F114" s="447" t="s">
        <v>373</v>
      </c>
      <c r="G114" s="448"/>
    </row>
    <row r="115" spans="2:7" ht="38.25" customHeight="1">
      <c r="B115" s="444" t="s">
        <v>620</v>
      </c>
      <c r="C115" s="444" t="s">
        <v>622</v>
      </c>
      <c r="D115" s="445">
        <v>2</v>
      </c>
      <c r="E115" s="446" t="s">
        <v>374</v>
      </c>
      <c r="F115" s="447" t="s">
        <v>373</v>
      </c>
      <c r="G115" s="448"/>
    </row>
    <row r="116" spans="2:7" ht="38.25" customHeight="1">
      <c r="B116" s="444" t="s">
        <v>623</v>
      </c>
      <c r="C116" s="444" t="s">
        <v>478</v>
      </c>
      <c r="D116" s="445">
        <v>1</v>
      </c>
      <c r="E116" s="446" t="s">
        <v>374</v>
      </c>
      <c r="F116" s="447" t="s">
        <v>373</v>
      </c>
      <c r="G116" s="448"/>
    </row>
    <row r="117" spans="2:7" ht="38.25" customHeight="1">
      <c r="B117" s="444" t="s">
        <v>474</v>
      </c>
      <c r="C117" s="444" t="s">
        <v>624</v>
      </c>
      <c r="D117" s="445">
        <v>1</v>
      </c>
      <c r="E117" s="446" t="s">
        <v>375</v>
      </c>
      <c r="F117" s="447" t="s">
        <v>373</v>
      </c>
      <c r="G117" s="448"/>
    </row>
    <row r="118" spans="2:7" ht="38.25" customHeight="1">
      <c r="B118" s="444" t="s">
        <v>608</v>
      </c>
      <c r="C118" s="444" t="s">
        <v>537</v>
      </c>
      <c r="D118" s="445">
        <v>2</v>
      </c>
      <c r="E118" s="446" t="s">
        <v>344</v>
      </c>
      <c r="F118" s="447" t="s">
        <v>373</v>
      </c>
      <c r="G118" s="448"/>
    </row>
    <row r="119" spans="2:7" ht="38.25" customHeight="1">
      <c r="B119" s="444" t="s">
        <v>477</v>
      </c>
      <c r="C119" s="444" t="s">
        <v>625</v>
      </c>
      <c r="D119" s="445">
        <v>2</v>
      </c>
      <c r="E119" s="446" t="s">
        <v>377</v>
      </c>
      <c r="F119" s="447" t="s">
        <v>373</v>
      </c>
      <c r="G119" s="448"/>
    </row>
    <row r="120" spans="2:7" ht="38.25" customHeight="1">
      <c r="B120" s="444" t="s">
        <v>477</v>
      </c>
      <c r="C120" s="444" t="s">
        <v>625</v>
      </c>
      <c r="D120" s="445">
        <v>2</v>
      </c>
      <c r="E120" s="446" t="s">
        <v>377</v>
      </c>
      <c r="F120" s="447" t="s">
        <v>373</v>
      </c>
      <c r="G120" s="448"/>
    </row>
    <row r="121" spans="2:7" ht="38.25" customHeight="1">
      <c r="B121" s="444" t="s">
        <v>546</v>
      </c>
      <c r="C121" s="444" t="s">
        <v>588</v>
      </c>
      <c r="D121" s="445">
        <v>2</v>
      </c>
      <c r="E121" s="446" t="s">
        <v>346</v>
      </c>
      <c r="F121" s="447" t="s">
        <v>373</v>
      </c>
      <c r="G121" s="448"/>
    </row>
    <row r="122" spans="2:7" ht="38.25" customHeight="1">
      <c r="B122" s="444" t="s">
        <v>626</v>
      </c>
      <c r="C122" s="444" t="s">
        <v>508</v>
      </c>
      <c r="D122" s="445">
        <v>2</v>
      </c>
      <c r="E122" s="446" t="s">
        <v>346</v>
      </c>
      <c r="F122" s="447" t="s">
        <v>373</v>
      </c>
      <c r="G122" s="448"/>
    </row>
    <row r="123" spans="2:7" ht="38.25" customHeight="1">
      <c r="B123" s="444" t="s">
        <v>543</v>
      </c>
      <c r="C123" s="444" t="s">
        <v>562</v>
      </c>
      <c r="D123" s="445">
        <v>1</v>
      </c>
      <c r="E123" s="446" t="s">
        <v>346</v>
      </c>
      <c r="F123" s="447" t="s">
        <v>373</v>
      </c>
      <c r="G123" s="448"/>
    </row>
    <row r="124" spans="2:7" ht="38.25" customHeight="1">
      <c r="B124" s="444" t="s">
        <v>627</v>
      </c>
      <c r="C124" s="444" t="s">
        <v>508</v>
      </c>
      <c r="D124" s="445">
        <v>2</v>
      </c>
      <c r="E124" s="446" t="s">
        <v>346</v>
      </c>
      <c r="F124" s="447" t="s">
        <v>373</v>
      </c>
      <c r="G124" s="448"/>
    </row>
    <row r="125" spans="2:7" ht="38.25" customHeight="1">
      <c r="B125" s="444" t="s">
        <v>628</v>
      </c>
      <c r="C125" s="444" t="s">
        <v>499</v>
      </c>
      <c r="D125" s="445">
        <v>1</v>
      </c>
      <c r="E125" s="446" t="s">
        <v>411</v>
      </c>
      <c r="F125" s="447" t="s">
        <v>373</v>
      </c>
      <c r="G125" s="448"/>
    </row>
    <row r="126" spans="2:7" ht="38.25" customHeight="1">
      <c r="B126" s="444" t="s">
        <v>629</v>
      </c>
      <c r="C126" s="444" t="s">
        <v>499</v>
      </c>
      <c r="D126" s="445">
        <v>1</v>
      </c>
      <c r="E126" s="446" t="s">
        <v>411</v>
      </c>
      <c r="F126" s="447" t="s">
        <v>373</v>
      </c>
      <c r="G126" s="448"/>
    </row>
    <row r="127" spans="2:7" ht="38.25" customHeight="1">
      <c r="B127" s="444" t="s">
        <v>538</v>
      </c>
      <c r="C127" s="444" t="s">
        <v>630</v>
      </c>
      <c r="D127" s="445">
        <v>3</v>
      </c>
      <c r="E127" s="446" t="s">
        <v>349</v>
      </c>
      <c r="F127" s="447" t="s">
        <v>373</v>
      </c>
      <c r="G127" s="448"/>
    </row>
    <row r="128" spans="2:7" ht="38.25" customHeight="1">
      <c r="B128" s="444" t="s">
        <v>538</v>
      </c>
      <c r="C128" s="444" t="s">
        <v>630</v>
      </c>
      <c r="D128" s="445">
        <v>3</v>
      </c>
      <c r="E128" s="446" t="s">
        <v>349</v>
      </c>
      <c r="F128" s="447" t="s">
        <v>373</v>
      </c>
      <c r="G128" s="448"/>
    </row>
    <row r="129" spans="2:7" ht="38.25" customHeight="1">
      <c r="B129" s="444" t="s">
        <v>538</v>
      </c>
      <c r="C129" s="444" t="s">
        <v>630</v>
      </c>
      <c r="D129" s="445">
        <v>2</v>
      </c>
      <c r="E129" s="446" t="s">
        <v>378</v>
      </c>
      <c r="F129" s="447" t="s">
        <v>373</v>
      </c>
      <c r="G129" s="448"/>
    </row>
    <row r="130" spans="2:7" ht="38.25" customHeight="1">
      <c r="B130" s="444" t="s">
        <v>538</v>
      </c>
      <c r="C130" s="444" t="s">
        <v>631</v>
      </c>
      <c r="D130" s="445">
        <v>6</v>
      </c>
      <c r="E130" s="446" t="s">
        <v>378</v>
      </c>
      <c r="F130" s="447" t="s">
        <v>373</v>
      </c>
      <c r="G130" s="448"/>
    </row>
    <row r="131" spans="2:7" ht="38.25" customHeight="1">
      <c r="B131" s="444" t="s">
        <v>538</v>
      </c>
      <c r="C131" s="444" t="s">
        <v>632</v>
      </c>
      <c r="D131" s="445">
        <v>6</v>
      </c>
      <c r="E131" s="446" t="s">
        <v>378</v>
      </c>
      <c r="F131" s="447" t="s">
        <v>373</v>
      </c>
      <c r="G131" s="448"/>
    </row>
    <row r="132" spans="2:7" ht="38.25" customHeight="1">
      <c r="B132" s="444" t="s">
        <v>633</v>
      </c>
      <c r="C132" s="444" t="s">
        <v>488</v>
      </c>
      <c r="D132" s="445"/>
      <c r="E132" s="446" t="s">
        <v>412</v>
      </c>
      <c r="F132" s="447" t="s">
        <v>373</v>
      </c>
      <c r="G132" s="448"/>
    </row>
    <row r="133" spans="2:7" ht="38.25" customHeight="1">
      <c r="B133" s="444" t="s">
        <v>487</v>
      </c>
      <c r="C133" s="444" t="s">
        <v>488</v>
      </c>
      <c r="D133" s="445">
        <v>1</v>
      </c>
      <c r="E133" s="446" t="s">
        <v>379</v>
      </c>
      <c r="F133" s="447" t="s">
        <v>373</v>
      </c>
      <c r="G133" s="448"/>
    </row>
    <row r="134" spans="2:7" ht="38.25" customHeight="1">
      <c r="B134" s="444" t="s">
        <v>599</v>
      </c>
      <c r="C134" s="444" t="s">
        <v>634</v>
      </c>
      <c r="D134" s="445">
        <v>1</v>
      </c>
      <c r="E134" s="446" t="s">
        <v>379</v>
      </c>
      <c r="F134" s="447" t="s">
        <v>373</v>
      </c>
      <c r="G134" s="448"/>
    </row>
    <row r="135" spans="2:7" ht="38.25" customHeight="1">
      <c r="B135" s="444" t="s">
        <v>635</v>
      </c>
      <c r="C135" s="444" t="s">
        <v>624</v>
      </c>
      <c r="D135" s="445">
        <v>3</v>
      </c>
      <c r="E135" s="446" t="s">
        <v>379</v>
      </c>
      <c r="F135" s="447" t="s">
        <v>373</v>
      </c>
      <c r="G135" s="448"/>
    </row>
    <row r="136" spans="2:7" ht="38.25" customHeight="1">
      <c r="B136" s="444" t="s">
        <v>626</v>
      </c>
      <c r="C136" s="444" t="s">
        <v>508</v>
      </c>
      <c r="D136" s="445">
        <v>2</v>
      </c>
      <c r="E136" s="446" t="s">
        <v>636</v>
      </c>
      <c r="F136" s="447" t="s">
        <v>373</v>
      </c>
      <c r="G136" s="448"/>
    </row>
    <row r="137" spans="2:7" ht="38.25" customHeight="1">
      <c r="B137" s="444" t="s">
        <v>477</v>
      </c>
      <c r="C137" s="444" t="s">
        <v>637</v>
      </c>
      <c r="D137" s="445">
        <v>1</v>
      </c>
      <c r="E137" s="446" t="s">
        <v>380</v>
      </c>
      <c r="F137" s="447" t="s">
        <v>373</v>
      </c>
      <c r="G137" s="448"/>
    </row>
    <row r="138" spans="2:7" ht="38.25" customHeight="1">
      <c r="B138" s="444" t="s">
        <v>538</v>
      </c>
      <c r="C138" s="444" t="s">
        <v>631</v>
      </c>
      <c r="D138" s="445">
        <v>6</v>
      </c>
      <c r="E138" s="446" t="s">
        <v>381</v>
      </c>
      <c r="F138" s="447" t="s">
        <v>373</v>
      </c>
      <c r="G138" s="448"/>
    </row>
    <row r="139" spans="2:7" ht="38.25" customHeight="1">
      <c r="B139" s="444" t="s">
        <v>638</v>
      </c>
      <c r="C139" s="444" t="s">
        <v>630</v>
      </c>
      <c r="D139" s="445">
        <v>6</v>
      </c>
      <c r="E139" s="446" t="s">
        <v>381</v>
      </c>
      <c r="F139" s="447" t="s">
        <v>373</v>
      </c>
      <c r="G139" s="448"/>
    </row>
    <row r="140" spans="2:7" ht="38.25" customHeight="1">
      <c r="B140" s="444" t="s">
        <v>474</v>
      </c>
      <c r="C140" s="444" t="s">
        <v>639</v>
      </c>
      <c r="D140" s="445">
        <v>2</v>
      </c>
      <c r="E140" s="446" t="s">
        <v>640</v>
      </c>
      <c r="F140" s="447" t="s">
        <v>373</v>
      </c>
      <c r="G140" s="448"/>
    </row>
    <row r="141" spans="2:7" ht="38.25" customHeight="1">
      <c r="B141" s="444" t="s">
        <v>641</v>
      </c>
      <c r="C141" s="444" t="s">
        <v>642</v>
      </c>
      <c r="D141" s="445">
        <v>2</v>
      </c>
      <c r="E141" s="446" t="s">
        <v>643</v>
      </c>
      <c r="F141" s="447" t="s">
        <v>373</v>
      </c>
      <c r="G141" s="448"/>
    </row>
    <row r="142" spans="2:7" ht="38.25" customHeight="1">
      <c r="B142" s="444" t="s">
        <v>641</v>
      </c>
      <c r="C142" s="444" t="s">
        <v>642</v>
      </c>
      <c r="D142" s="445">
        <v>2</v>
      </c>
      <c r="E142" s="446" t="s">
        <v>643</v>
      </c>
      <c r="F142" s="447" t="s">
        <v>373</v>
      </c>
      <c r="G142" s="448"/>
    </row>
    <row r="143" spans="2:7" ht="38.25" customHeight="1">
      <c r="B143" s="444" t="s">
        <v>644</v>
      </c>
      <c r="C143" s="444" t="s">
        <v>645</v>
      </c>
      <c r="D143" s="445">
        <v>2</v>
      </c>
      <c r="E143" s="446" t="s">
        <v>382</v>
      </c>
      <c r="F143" s="447" t="s">
        <v>373</v>
      </c>
      <c r="G143" s="448"/>
    </row>
    <row r="144" spans="2:7" ht="38.25" customHeight="1">
      <c r="B144" s="444" t="s">
        <v>644</v>
      </c>
      <c r="C144" s="444" t="s">
        <v>645</v>
      </c>
      <c r="D144" s="445">
        <v>2</v>
      </c>
      <c r="E144" s="446" t="s">
        <v>382</v>
      </c>
      <c r="F144" s="447" t="s">
        <v>373</v>
      </c>
      <c r="G144" s="448"/>
    </row>
    <row r="145" spans="2:7" ht="38.25" customHeight="1">
      <c r="B145" s="444" t="s">
        <v>507</v>
      </c>
      <c r="C145" s="444" t="s">
        <v>508</v>
      </c>
      <c r="D145" s="445">
        <v>1</v>
      </c>
      <c r="E145" s="446" t="s">
        <v>383</v>
      </c>
      <c r="F145" s="447" t="s">
        <v>373</v>
      </c>
      <c r="G145" s="448"/>
    </row>
    <row r="146" spans="2:7" ht="38.25" customHeight="1">
      <c r="B146" s="444" t="s">
        <v>507</v>
      </c>
      <c r="C146" s="444" t="s">
        <v>508</v>
      </c>
      <c r="D146" s="445">
        <v>1</v>
      </c>
      <c r="E146" s="446" t="s">
        <v>383</v>
      </c>
      <c r="F146" s="447" t="s">
        <v>373</v>
      </c>
      <c r="G146" s="448"/>
    </row>
    <row r="147" spans="2:7" ht="38.25" customHeight="1">
      <c r="B147" s="444" t="s">
        <v>646</v>
      </c>
      <c r="C147" s="444" t="s">
        <v>526</v>
      </c>
      <c r="D147" s="445">
        <v>2</v>
      </c>
      <c r="E147" s="446" t="s">
        <v>384</v>
      </c>
      <c r="F147" s="447" t="s">
        <v>373</v>
      </c>
      <c r="G147" s="448"/>
    </row>
    <row r="148" spans="2:7" ht="38.25" customHeight="1">
      <c r="B148" s="444" t="s">
        <v>646</v>
      </c>
      <c r="C148" s="444" t="s">
        <v>526</v>
      </c>
      <c r="D148" s="445">
        <v>2</v>
      </c>
      <c r="E148" s="446" t="s">
        <v>384</v>
      </c>
      <c r="F148" s="447" t="s">
        <v>373</v>
      </c>
      <c r="G148" s="448"/>
    </row>
    <row r="149" spans="2:7" ht="38.25" customHeight="1">
      <c r="B149" s="444" t="s">
        <v>646</v>
      </c>
      <c r="C149" s="444" t="s">
        <v>526</v>
      </c>
      <c r="D149" s="445">
        <v>2</v>
      </c>
      <c r="E149" s="446" t="s">
        <v>384</v>
      </c>
      <c r="F149" s="447" t="s">
        <v>373</v>
      </c>
      <c r="G149" s="448"/>
    </row>
    <row r="150" spans="2:7" ht="38.25" customHeight="1">
      <c r="B150" s="444" t="s">
        <v>487</v>
      </c>
      <c r="C150" s="444" t="s">
        <v>488</v>
      </c>
      <c r="D150" s="445">
        <v>1</v>
      </c>
      <c r="E150" s="446" t="s">
        <v>384</v>
      </c>
      <c r="F150" s="447" t="s">
        <v>373</v>
      </c>
      <c r="G150" s="448"/>
    </row>
    <row r="151" spans="2:7" ht="38.25" customHeight="1">
      <c r="B151" s="444" t="s">
        <v>647</v>
      </c>
      <c r="C151" s="444" t="s">
        <v>648</v>
      </c>
      <c r="D151" s="445">
        <v>1</v>
      </c>
      <c r="E151" s="446" t="s">
        <v>384</v>
      </c>
      <c r="F151" s="447" t="s">
        <v>373</v>
      </c>
      <c r="G151" s="448"/>
    </row>
    <row r="152" spans="2:7" ht="38.25" customHeight="1">
      <c r="B152" s="444" t="s">
        <v>649</v>
      </c>
      <c r="C152" s="444" t="s">
        <v>526</v>
      </c>
      <c r="D152" s="445">
        <v>1</v>
      </c>
      <c r="E152" s="446" t="s">
        <v>384</v>
      </c>
      <c r="F152" s="447" t="s">
        <v>373</v>
      </c>
      <c r="G152" s="448"/>
    </row>
    <row r="153" spans="2:7" ht="38.25" customHeight="1">
      <c r="B153" s="444" t="s">
        <v>650</v>
      </c>
      <c r="C153" s="444" t="s">
        <v>574</v>
      </c>
      <c r="D153" s="445">
        <v>1</v>
      </c>
      <c r="E153" s="446" t="s">
        <v>384</v>
      </c>
      <c r="F153" s="447" t="s">
        <v>373</v>
      </c>
      <c r="G153" s="448"/>
    </row>
    <row r="154" spans="2:7" ht="38.25" customHeight="1">
      <c r="B154" s="444" t="s">
        <v>606</v>
      </c>
      <c r="C154" s="444" t="s">
        <v>642</v>
      </c>
      <c r="D154" s="445">
        <v>1</v>
      </c>
      <c r="E154" s="446" t="s">
        <v>384</v>
      </c>
      <c r="F154" s="447" t="s">
        <v>373</v>
      </c>
      <c r="G154" s="448"/>
    </row>
    <row r="155" spans="2:7" ht="38.25" customHeight="1">
      <c r="B155" s="444" t="s">
        <v>591</v>
      </c>
      <c r="C155" s="444" t="s">
        <v>624</v>
      </c>
      <c r="D155" s="445">
        <v>1</v>
      </c>
      <c r="E155" s="446" t="s">
        <v>385</v>
      </c>
      <c r="F155" s="447" t="s">
        <v>373</v>
      </c>
      <c r="G155" s="448"/>
    </row>
    <row r="156" spans="2:7" ht="38.25" customHeight="1">
      <c r="B156" s="444" t="s">
        <v>498</v>
      </c>
      <c r="C156" s="444" t="s">
        <v>651</v>
      </c>
      <c r="D156" s="445">
        <v>1</v>
      </c>
      <c r="E156" s="446" t="s">
        <v>413</v>
      </c>
      <c r="F156" s="447" t="s">
        <v>373</v>
      </c>
      <c r="G156" s="448"/>
    </row>
    <row r="157" spans="2:7" ht="38.25" customHeight="1">
      <c r="B157" s="444" t="s">
        <v>652</v>
      </c>
      <c r="C157" s="444" t="s">
        <v>653</v>
      </c>
      <c r="D157" s="445">
        <v>1</v>
      </c>
      <c r="E157" s="446" t="s">
        <v>510</v>
      </c>
      <c r="F157" s="447" t="s">
        <v>373</v>
      </c>
      <c r="G157" s="448"/>
    </row>
    <row r="158" spans="2:7" ht="38.25" customHeight="1">
      <c r="B158" s="444" t="s">
        <v>477</v>
      </c>
      <c r="C158" s="444" t="s">
        <v>478</v>
      </c>
      <c r="D158" s="445">
        <v>1</v>
      </c>
      <c r="E158" s="446" t="s">
        <v>510</v>
      </c>
      <c r="F158" s="447" t="s">
        <v>373</v>
      </c>
      <c r="G158" s="448"/>
    </row>
    <row r="159" spans="2:7" ht="38.25" customHeight="1">
      <c r="B159" s="444" t="s">
        <v>604</v>
      </c>
      <c r="C159" s="444" t="s">
        <v>654</v>
      </c>
      <c r="D159" s="445">
        <v>2</v>
      </c>
      <c r="E159" s="446" t="s">
        <v>414</v>
      </c>
      <c r="F159" s="447" t="s">
        <v>373</v>
      </c>
      <c r="G159" s="448"/>
    </row>
    <row r="160" spans="2:7" ht="38.25" customHeight="1">
      <c r="B160" s="444" t="s">
        <v>655</v>
      </c>
      <c r="C160" s="444" t="s">
        <v>656</v>
      </c>
      <c r="D160" s="445">
        <v>1</v>
      </c>
      <c r="E160" s="446" t="s">
        <v>414</v>
      </c>
      <c r="F160" s="447" t="s">
        <v>373</v>
      </c>
      <c r="G160" s="448"/>
    </row>
    <row r="161" spans="2:7" ht="38.25" customHeight="1">
      <c r="B161" s="444" t="s">
        <v>501</v>
      </c>
      <c r="C161" s="444" t="s">
        <v>499</v>
      </c>
      <c r="D161" s="445">
        <v>1</v>
      </c>
      <c r="E161" s="446" t="s">
        <v>414</v>
      </c>
      <c r="F161" s="447" t="s">
        <v>373</v>
      </c>
      <c r="G161" s="448"/>
    </row>
    <row r="162" spans="2:7" ht="38.25" customHeight="1">
      <c r="B162" s="444" t="s">
        <v>501</v>
      </c>
      <c r="C162" s="444" t="s">
        <v>499</v>
      </c>
      <c r="D162" s="445">
        <v>1</v>
      </c>
      <c r="E162" s="446" t="s">
        <v>414</v>
      </c>
      <c r="F162" s="447" t="s">
        <v>373</v>
      </c>
      <c r="G162" s="448"/>
    </row>
    <row r="163" spans="2:7" ht="38.25" customHeight="1">
      <c r="B163" s="444" t="s">
        <v>477</v>
      </c>
      <c r="C163" s="444" t="s">
        <v>657</v>
      </c>
      <c r="D163" s="445">
        <v>2</v>
      </c>
      <c r="E163" s="446" t="s">
        <v>415</v>
      </c>
      <c r="F163" s="447" t="s">
        <v>373</v>
      </c>
      <c r="G163" s="448"/>
    </row>
    <row r="164" spans="2:7" ht="38.25" customHeight="1">
      <c r="B164" s="444" t="s">
        <v>658</v>
      </c>
      <c r="C164" s="444" t="s">
        <v>659</v>
      </c>
      <c r="D164" s="445">
        <v>2</v>
      </c>
      <c r="E164" s="446" t="s">
        <v>660</v>
      </c>
      <c r="F164" s="447" t="s">
        <v>373</v>
      </c>
      <c r="G164" s="448"/>
    </row>
    <row r="165" spans="2:7" ht="38.25" customHeight="1">
      <c r="B165" s="444" t="s">
        <v>661</v>
      </c>
      <c r="C165" s="444" t="s">
        <v>662</v>
      </c>
      <c r="D165" s="445">
        <v>2</v>
      </c>
      <c r="E165" s="446" t="s">
        <v>663</v>
      </c>
      <c r="F165" s="447"/>
      <c r="G165" s="448" t="s">
        <v>373</v>
      </c>
    </row>
    <row r="166" spans="2:7" ht="38.25" customHeight="1">
      <c r="B166" s="444" t="s">
        <v>661</v>
      </c>
      <c r="C166" s="444" t="s">
        <v>662</v>
      </c>
      <c r="D166" s="445">
        <v>2</v>
      </c>
      <c r="E166" s="446" t="s">
        <v>663</v>
      </c>
      <c r="F166" s="447"/>
      <c r="G166" s="448" t="s">
        <v>373</v>
      </c>
    </row>
    <row r="167" spans="2:7" ht="38.25" customHeight="1">
      <c r="B167" s="444" t="s">
        <v>505</v>
      </c>
      <c r="C167" s="444" t="s">
        <v>488</v>
      </c>
      <c r="D167" s="445">
        <v>1</v>
      </c>
      <c r="E167" s="446" t="s">
        <v>663</v>
      </c>
      <c r="F167" s="447"/>
      <c r="G167" s="448" t="s">
        <v>373</v>
      </c>
    </row>
    <row r="168" spans="2:7" ht="38.25" customHeight="1">
      <c r="B168" s="444" t="s">
        <v>474</v>
      </c>
      <c r="C168" s="444" t="s">
        <v>664</v>
      </c>
      <c r="D168" s="445">
        <v>2</v>
      </c>
      <c r="E168" s="446" t="s">
        <v>665</v>
      </c>
      <c r="F168" s="447"/>
      <c r="G168" s="448" t="s">
        <v>373</v>
      </c>
    </row>
    <row r="169" spans="2:7" ht="38.25" customHeight="1">
      <c r="B169" s="444" t="s">
        <v>555</v>
      </c>
      <c r="C169" s="444" t="s">
        <v>479</v>
      </c>
      <c r="D169" s="445">
        <v>2</v>
      </c>
      <c r="E169" s="446" t="s">
        <v>666</v>
      </c>
      <c r="F169" s="447"/>
      <c r="G169" s="448" t="s">
        <v>373</v>
      </c>
    </row>
    <row r="170" spans="2:7" ht="38.25" customHeight="1">
      <c r="B170" s="444" t="s">
        <v>667</v>
      </c>
      <c r="C170" s="444" t="s">
        <v>668</v>
      </c>
      <c r="D170" s="445">
        <v>1</v>
      </c>
      <c r="E170" s="446" t="s">
        <v>669</v>
      </c>
      <c r="F170" s="447"/>
      <c r="G170" s="448" t="s">
        <v>373</v>
      </c>
    </row>
    <row r="171" spans="2:7" ht="38.25" customHeight="1">
      <c r="B171" s="444" t="s">
        <v>670</v>
      </c>
      <c r="C171" s="444" t="s">
        <v>590</v>
      </c>
      <c r="D171" s="445">
        <v>1</v>
      </c>
      <c r="E171" s="446" t="s">
        <v>671</v>
      </c>
      <c r="F171" s="447"/>
      <c r="G171" s="448" t="s">
        <v>373</v>
      </c>
    </row>
    <row r="172" spans="2:7" ht="38.25" customHeight="1">
      <c r="B172" s="444" t="s">
        <v>555</v>
      </c>
      <c r="C172" s="444" t="s">
        <v>526</v>
      </c>
      <c r="D172" s="445">
        <v>2</v>
      </c>
      <c r="E172" s="446" t="s">
        <v>672</v>
      </c>
      <c r="F172" s="447"/>
      <c r="G172" s="448" t="s">
        <v>373</v>
      </c>
    </row>
    <row r="173" spans="2:7" ht="38.25" customHeight="1">
      <c r="B173" s="444" t="s">
        <v>487</v>
      </c>
      <c r="C173" s="444" t="s">
        <v>673</v>
      </c>
      <c r="D173" s="445">
        <v>2</v>
      </c>
      <c r="E173" s="446" t="s">
        <v>672</v>
      </c>
      <c r="F173" s="447"/>
      <c r="G173" s="448" t="s">
        <v>373</v>
      </c>
    </row>
    <row r="174" spans="2:7" ht="38.25" customHeight="1">
      <c r="B174" s="444" t="s">
        <v>507</v>
      </c>
      <c r="C174" s="444" t="s">
        <v>556</v>
      </c>
      <c r="D174" s="445">
        <v>2</v>
      </c>
      <c r="E174" s="446" t="s">
        <v>674</v>
      </c>
      <c r="F174" s="447"/>
      <c r="G174" s="448" t="s">
        <v>373</v>
      </c>
    </row>
    <row r="175" spans="2:7" ht="38.25" customHeight="1">
      <c r="B175" s="444" t="s">
        <v>675</v>
      </c>
      <c r="C175" s="444" t="s">
        <v>676</v>
      </c>
      <c r="D175" s="445">
        <v>1</v>
      </c>
      <c r="E175" s="446" t="s">
        <v>674</v>
      </c>
      <c r="F175" s="447"/>
      <c r="G175" s="448" t="s">
        <v>373</v>
      </c>
    </row>
    <row r="176" spans="2:7" ht="38.25" customHeight="1">
      <c r="B176" s="444" t="s">
        <v>677</v>
      </c>
      <c r="C176" s="444" t="s">
        <v>639</v>
      </c>
      <c r="D176" s="445">
        <v>2</v>
      </c>
      <c r="E176" s="446" t="s">
        <v>678</v>
      </c>
      <c r="F176" s="447"/>
      <c r="G176" s="448" t="s">
        <v>373</v>
      </c>
    </row>
    <row r="177" spans="2:7" ht="38.25" customHeight="1">
      <c r="B177" s="444" t="s">
        <v>679</v>
      </c>
      <c r="C177" s="444" t="s">
        <v>488</v>
      </c>
      <c r="D177" s="445">
        <v>2</v>
      </c>
      <c r="E177" s="446" t="s">
        <v>680</v>
      </c>
      <c r="F177" s="447"/>
      <c r="G177" s="448" t="s">
        <v>373</v>
      </c>
    </row>
    <row r="178" spans="2:7" ht="38.25" customHeight="1">
      <c r="B178" s="444" t="s">
        <v>498</v>
      </c>
      <c r="C178" s="444" t="s">
        <v>637</v>
      </c>
      <c r="D178" s="445">
        <v>1</v>
      </c>
      <c r="E178" s="446" t="s">
        <v>681</v>
      </c>
      <c r="F178" s="447"/>
      <c r="G178" s="448" t="s">
        <v>373</v>
      </c>
    </row>
    <row r="179" spans="2:7" ht="38.25" customHeight="1">
      <c r="B179" s="444" t="s">
        <v>626</v>
      </c>
      <c r="C179" s="444" t="s">
        <v>682</v>
      </c>
      <c r="D179" s="445">
        <v>1</v>
      </c>
      <c r="E179" s="446" t="s">
        <v>683</v>
      </c>
      <c r="F179" s="447"/>
      <c r="G179" s="448" t="s">
        <v>373</v>
      </c>
    </row>
    <row r="180" spans="2:7" ht="38.25" customHeight="1">
      <c r="B180" s="444" t="s">
        <v>555</v>
      </c>
      <c r="C180" s="444" t="s">
        <v>642</v>
      </c>
      <c r="D180" s="445">
        <v>1</v>
      </c>
      <c r="E180" s="446" t="s">
        <v>684</v>
      </c>
      <c r="F180" s="447"/>
      <c r="G180" s="448" t="s">
        <v>373</v>
      </c>
    </row>
    <row r="181" spans="2:7" ht="38.25" customHeight="1">
      <c r="B181" s="444" t="s">
        <v>335</v>
      </c>
      <c r="C181" s="444" t="s">
        <v>488</v>
      </c>
      <c r="D181" s="445">
        <v>2</v>
      </c>
      <c r="E181" s="446" t="s">
        <v>685</v>
      </c>
      <c r="F181" s="447"/>
      <c r="G181" s="448" t="s">
        <v>373</v>
      </c>
    </row>
    <row r="182" spans="2:7" ht="38.25" customHeight="1">
      <c r="B182" s="444" t="s">
        <v>591</v>
      </c>
      <c r="C182" s="444" t="s">
        <v>686</v>
      </c>
      <c r="D182" s="445">
        <v>2</v>
      </c>
      <c r="E182" s="446" t="s">
        <v>687</v>
      </c>
      <c r="F182" s="447"/>
      <c r="G182" s="448" t="s">
        <v>373</v>
      </c>
    </row>
    <row r="183" spans="2:7" ht="38.25" customHeight="1">
      <c r="B183" s="444" t="s">
        <v>688</v>
      </c>
      <c r="C183" s="444" t="s">
        <v>499</v>
      </c>
      <c r="D183" s="445">
        <v>3</v>
      </c>
      <c r="E183" s="446" t="s">
        <v>689</v>
      </c>
      <c r="F183" s="447" t="s">
        <v>373</v>
      </c>
      <c r="G183" s="448"/>
    </row>
    <row r="184" spans="2:7" ht="38.25" customHeight="1">
      <c r="B184" s="444" t="s">
        <v>690</v>
      </c>
      <c r="C184" s="444" t="s">
        <v>488</v>
      </c>
      <c r="D184" s="445">
        <v>2</v>
      </c>
      <c r="E184" s="446" t="s">
        <v>691</v>
      </c>
      <c r="F184" s="447" t="s">
        <v>373</v>
      </c>
      <c r="G184" s="448"/>
    </row>
    <row r="185" spans="2:7" ht="38.25" customHeight="1">
      <c r="B185" s="444" t="s">
        <v>692</v>
      </c>
      <c r="C185" s="444" t="s">
        <v>693</v>
      </c>
      <c r="D185" s="445">
        <v>2</v>
      </c>
      <c r="E185" s="446" t="s">
        <v>660</v>
      </c>
      <c r="F185" s="447" t="s">
        <v>373</v>
      </c>
      <c r="G185" s="448"/>
    </row>
    <row r="186" spans="2:7" ht="38.25" customHeight="1">
      <c r="B186" s="444"/>
      <c r="C186" s="444"/>
      <c r="D186" s="445"/>
      <c r="E186" s="446"/>
      <c r="F186" s="447"/>
      <c r="G186" s="448"/>
    </row>
    <row r="187" spans="2:7" ht="38.25" customHeight="1">
      <c r="B187" s="444"/>
      <c r="C187" s="444"/>
      <c r="D187" s="445"/>
      <c r="E187" s="446"/>
      <c r="F187" s="447"/>
      <c r="G187" s="448"/>
    </row>
    <row r="188" spans="2:7" ht="20.25" customHeight="1">
      <c r="B188" s="121"/>
      <c r="C188" s="121"/>
      <c r="D188" s="121"/>
      <c r="E188" s="427"/>
      <c r="F188" s="121"/>
      <c r="G188" s="327"/>
    </row>
    <row r="189" spans="2:7" ht="20.25" customHeight="1">
      <c r="B189" s="119"/>
      <c r="C189" s="119"/>
      <c r="D189" s="119"/>
      <c r="E189" s="120" t="s">
        <v>15</v>
      </c>
      <c r="F189" s="121">
        <f>COUNTA(F14:F188)</f>
        <v>153</v>
      </c>
      <c r="G189" s="327">
        <f>COUNTA(G14:G188)</f>
        <v>19</v>
      </c>
    </row>
  </sheetData>
  <sheetProtection/>
  <mergeCells count="1">
    <mergeCell ref="F6:G6"/>
  </mergeCells>
  <printOptions horizontalCentered="1"/>
  <pageMargins left="0.7874015748031497" right="0.7874015748031497" top="0.984251968503937" bottom="0.984251968503937" header="0.3937007874015748" footer="0.3937007874015748"/>
  <pageSetup firstPageNumber="6" useFirstPageNumber="1" fitToHeight="0" fitToWidth="1" horizontalDpi="600" verticalDpi="600" orientation="portrait" scale="69" r:id="rId2"/>
  <headerFooter alignWithMargins="0">
    <oddFooter>&amp;C&amp;12&amp;P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H27"/>
  <sheetViews>
    <sheetView showGridLines="0" view="pageBreakPreview" zoomScale="115" zoomScaleNormal="90" zoomScaleSheetLayoutView="115" workbookViewId="0" topLeftCell="A13">
      <selection activeCell="F13" sqref="F13"/>
    </sheetView>
  </sheetViews>
  <sheetFormatPr defaultColWidth="11.421875" defaultRowHeight="12.75"/>
  <cols>
    <col min="1" max="1" width="6.421875" style="69" customWidth="1"/>
    <col min="2" max="2" width="28.140625" style="69" customWidth="1"/>
    <col min="3" max="3" width="40.140625" style="69" customWidth="1"/>
    <col min="4" max="4" width="11.8515625" style="69" customWidth="1"/>
    <col min="5" max="5" width="13.28125" style="69" customWidth="1"/>
    <col min="6" max="6" width="22.8515625" style="69" customWidth="1"/>
    <col min="7" max="16384" width="11.421875" style="69" customWidth="1"/>
  </cols>
  <sheetData>
    <row r="2" spans="2:6" s="350" customFormat="1" ht="19.5">
      <c r="B2" s="356" t="s">
        <v>22</v>
      </c>
      <c r="C2" s="355"/>
      <c r="D2" s="355"/>
      <c r="E2" s="355"/>
      <c r="F2" s="355"/>
    </row>
    <row r="3" spans="2:6" ht="15.75" customHeight="1">
      <c r="B3" s="112"/>
      <c r="E3" s="524"/>
      <c r="F3" s="525"/>
    </row>
    <row r="4" spans="2:6" ht="24.75" customHeight="1">
      <c r="B4" s="71" t="s">
        <v>50</v>
      </c>
      <c r="C4" s="73"/>
      <c r="D4" s="73"/>
      <c r="E4" s="73"/>
      <c r="F4" s="68"/>
    </row>
    <row r="5" spans="2:6" ht="23.25" customHeight="1">
      <c r="B5" s="71" t="s">
        <v>57</v>
      </c>
      <c r="C5" s="73"/>
      <c r="D5" s="73"/>
      <c r="E5" s="73"/>
      <c r="F5" s="68"/>
    </row>
    <row r="6" spans="2:6" ht="23.25" customHeight="1">
      <c r="B6" s="71" t="s">
        <v>58</v>
      </c>
      <c r="C6" s="73"/>
      <c r="D6" s="73"/>
      <c r="E6" s="73"/>
      <c r="F6" s="68"/>
    </row>
    <row r="7" spans="2:6" s="345" customFormat="1" ht="23.25" customHeight="1">
      <c r="B7" s="428" t="s">
        <v>364</v>
      </c>
      <c r="C7" s="429"/>
      <c r="D7" s="429"/>
      <c r="E7" s="429"/>
      <c r="F7" s="475" t="s">
        <v>847</v>
      </c>
    </row>
    <row r="8" s="345" customFormat="1" ht="6.75" customHeight="1"/>
    <row r="9" spans="2:6" s="345" customFormat="1" ht="23.25" customHeight="1">
      <c r="B9" s="346" t="s">
        <v>417</v>
      </c>
      <c r="C9" s="353"/>
      <c r="D9" s="342"/>
      <c r="E9" s="342"/>
      <c r="F9" s="354"/>
    </row>
    <row r="10" spans="2:6" ht="6" customHeight="1">
      <c r="B10" s="74"/>
      <c r="C10" s="74"/>
      <c r="D10" s="74"/>
      <c r="E10" s="74"/>
      <c r="F10" s="74"/>
    </row>
    <row r="11" spans="2:6" ht="12.75">
      <c r="B11" s="74"/>
      <c r="C11" s="74"/>
      <c r="D11" s="74"/>
      <c r="E11" s="74"/>
      <c r="F11" s="74"/>
    </row>
    <row r="12" spans="2:6" ht="26.25" customHeight="1">
      <c r="B12" s="122" t="s">
        <v>53</v>
      </c>
      <c r="C12" s="122" t="s">
        <v>59</v>
      </c>
      <c r="D12" s="122" t="s">
        <v>55</v>
      </c>
      <c r="E12" s="122" t="s">
        <v>60</v>
      </c>
      <c r="F12" s="123" t="s">
        <v>61</v>
      </c>
    </row>
    <row r="13" spans="2:8" ht="55.5" customHeight="1">
      <c r="B13" s="449"/>
      <c r="C13" s="450"/>
      <c r="D13" s="449"/>
      <c r="E13" s="450"/>
      <c r="F13" s="451"/>
      <c r="H13" s="204"/>
    </row>
    <row r="14" spans="2:8" ht="55.5" customHeight="1">
      <c r="B14" s="449"/>
      <c r="C14" s="450"/>
      <c r="D14" s="449"/>
      <c r="E14" s="450"/>
      <c r="F14" s="452"/>
      <c r="H14" s="204"/>
    </row>
    <row r="15" spans="2:8" ht="55.5" customHeight="1">
      <c r="B15" s="526" t="s">
        <v>397</v>
      </c>
      <c r="C15" s="527"/>
      <c r="D15" s="527"/>
      <c r="E15" s="527"/>
      <c r="F15" s="528"/>
      <c r="H15" s="204"/>
    </row>
    <row r="16" spans="2:8" ht="55.5" customHeight="1">
      <c r="B16" s="529"/>
      <c r="C16" s="530"/>
      <c r="D16" s="530"/>
      <c r="E16" s="530"/>
      <c r="F16" s="531"/>
      <c r="H16" s="204"/>
    </row>
    <row r="17" spans="2:6" ht="55.5" customHeight="1">
      <c r="B17" s="328"/>
      <c r="C17" s="329"/>
      <c r="D17" s="330"/>
      <c r="E17" s="329"/>
      <c r="F17" s="293"/>
    </row>
    <row r="18" spans="2:6" ht="55.5" customHeight="1">
      <c r="B18" s="328"/>
      <c r="C18" s="329"/>
      <c r="D18" s="330"/>
      <c r="E18" s="329"/>
      <c r="F18" s="293"/>
    </row>
    <row r="19" spans="2:8" ht="55.5" customHeight="1">
      <c r="B19" s="306"/>
      <c r="C19" s="307"/>
      <c r="D19" s="306"/>
      <c r="E19" s="307"/>
      <c r="F19" s="308"/>
      <c r="H19" s="204"/>
    </row>
    <row r="20" spans="2:8" ht="55.5" customHeight="1">
      <c r="B20" s="306"/>
      <c r="C20" s="307"/>
      <c r="D20" s="306"/>
      <c r="E20" s="307"/>
      <c r="F20" s="308"/>
      <c r="H20" s="204"/>
    </row>
    <row r="21" spans="2:8" ht="55.5" customHeight="1">
      <c r="B21" s="306"/>
      <c r="C21" s="307"/>
      <c r="D21" s="306"/>
      <c r="E21" s="307"/>
      <c r="F21" s="309"/>
      <c r="H21" s="204"/>
    </row>
    <row r="25" spans="2:3" ht="12.75">
      <c r="B25" s="69" t="s">
        <v>293</v>
      </c>
      <c r="C25" s="69">
        <f>COUNTA(B13:B21)</f>
        <v>1</v>
      </c>
    </row>
    <row r="27" spans="2:3" ht="12.75">
      <c r="B27" s="69" t="s">
        <v>285</v>
      </c>
      <c r="C27" s="69">
        <f>COUNTA(C13:C21)</f>
        <v>0</v>
      </c>
    </row>
  </sheetData>
  <sheetProtection/>
  <mergeCells count="2">
    <mergeCell ref="E3:F3"/>
    <mergeCell ref="B15:F16"/>
  </mergeCells>
  <printOptions horizontalCentered="1"/>
  <pageMargins left="0.7874015748031497" right="0.5905511811023623" top="0.984251968503937" bottom="0.7874015748031497" header="0.3937007874015748" footer="0.3937007874015748"/>
  <pageSetup fitToHeight="0" fitToWidth="1" horizontalDpi="600" verticalDpi="600" orientation="portrait" scale="79" r:id="rId2"/>
  <headerFooter alignWithMargins="0">
    <oddFooter>&amp;C&amp;12 16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Q38"/>
  <sheetViews>
    <sheetView showGridLines="0" view="pageBreakPreview" zoomScale="85" zoomScaleSheetLayoutView="85" zoomScalePageLayoutView="55" workbookViewId="0" topLeftCell="A22">
      <selection activeCell="C41" sqref="C41"/>
    </sheetView>
  </sheetViews>
  <sheetFormatPr defaultColWidth="11.421875" defaultRowHeight="12.75"/>
  <cols>
    <col min="1" max="1" width="31.7109375" style="69" customWidth="1"/>
    <col min="2" max="2" width="11.421875" style="69" customWidth="1"/>
    <col min="3" max="3" width="48.421875" style="69" customWidth="1"/>
    <col min="4" max="5" width="12.421875" style="69" customWidth="1"/>
    <col min="6" max="6" width="17.28125" style="69" customWidth="1"/>
    <col min="7" max="7" width="13.28125" style="69" customWidth="1"/>
    <col min="8" max="8" width="14.28125" style="69" customWidth="1"/>
    <col min="9" max="9" width="14.8515625" style="69" customWidth="1"/>
    <col min="10" max="16384" width="11.421875" style="69" customWidth="1"/>
  </cols>
  <sheetData>
    <row r="2" spans="1:7" s="350" customFormat="1" ht="24" customHeight="1">
      <c r="A2" s="357" t="s">
        <v>22</v>
      </c>
      <c r="B2" s="355"/>
      <c r="C2" s="355"/>
      <c r="D2" s="355"/>
      <c r="E2" s="355"/>
      <c r="F2" s="355"/>
      <c r="G2" s="355"/>
    </row>
    <row r="3" spans="1:5" ht="18.75" customHeight="1">
      <c r="A3" s="68"/>
      <c r="B3" s="68"/>
      <c r="C3" s="68"/>
      <c r="D3" s="68"/>
      <c r="E3" s="68"/>
    </row>
    <row r="4" spans="1:7" s="75" customFormat="1" ht="24" customHeight="1">
      <c r="A4" s="72" t="s">
        <v>71</v>
      </c>
      <c r="B4" s="72"/>
      <c r="C4" s="72"/>
      <c r="D4" s="72"/>
      <c r="E4" s="72"/>
      <c r="F4" s="72"/>
      <c r="G4" s="72"/>
    </row>
    <row r="5" spans="1:7" s="75" customFormat="1" ht="24" customHeight="1">
      <c r="A5" s="72" t="s">
        <v>70</v>
      </c>
      <c r="B5" s="72"/>
      <c r="C5" s="135"/>
      <c r="D5" s="72"/>
      <c r="E5" s="72"/>
      <c r="F5" s="72"/>
      <c r="G5" s="72"/>
    </row>
    <row r="6" spans="6:7" ht="24" customHeight="1">
      <c r="F6" s="524" t="s">
        <v>395</v>
      </c>
      <c r="G6" s="525"/>
    </row>
    <row r="7" ht="15.75" customHeight="1">
      <c r="Q7" s="69" t="s">
        <v>365</v>
      </c>
    </row>
    <row r="8" spans="1:7" s="345" customFormat="1" ht="24" customHeight="1">
      <c r="A8" s="428" t="s">
        <v>364</v>
      </c>
      <c r="B8" s="342"/>
      <c r="C8" s="353"/>
      <c r="D8" s="342"/>
      <c r="E8" s="429" t="s">
        <v>847</v>
      </c>
      <c r="F8" s="342"/>
      <c r="G8" s="354"/>
    </row>
    <row r="9" spans="1:7" s="345" customFormat="1" ht="16.5" customHeight="1">
      <c r="A9" s="339" t="s">
        <v>417</v>
      </c>
      <c r="B9" s="342"/>
      <c r="C9" s="342"/>
      <c r="D9" s="342"/>
      <c r="E9" s="342"/>
      <c r="F9" s="342"/>
      <c r="G9" s="342"/>
    </row>
    <row r="10" spans="4:9" ht="18.75" customHeight="1">
      <c r="D10" s="134"/>
      <c r="E10" s="134"/>
      <c r="F10" s="134"/>
      <c r="G10" s="134"/>
      <c r="H10" s="133"/>
      <c r="I10" s="133"/>
    </row>
    <row r="11" spans="1:7" ht="63" customHeight="1">
      <c r="A11" s="132" t="s">
        <v>69</v>
      </c>
      <c r="B11" s="131" t="s">
        <v>68</v>
      </c>
      <c r="C11" s="130" t="s">
        <v>67</v>
      </c>
      <c r="D11" s="129" t="s">
        <v>66</v>
      </c>
      <c r="E11" s="128" t="s">
        <v>65</v>
      </c>
      <c r="F11" s="128" t="s">
        <v>64</v>
      </c>
      <c r="G11" s="128" t="s">
        <v>63</v>
      </c>
    </row>
    <row r="12" spans="1:7" ht="22.5" customHeight="1">
      <c r="A12" s="476" t="s">
        <v>694</v>
      </c>
      <c r="B12" s="477">
        <v>1</v>
      </c>
      <c r="C12" s="478" t="s">
        <v>351</v>
      </c>
      <c r="D12" s="479">
        <v>29</v>
      </c>
      <c r="E12" s="479">
        <v>11</v>
      </c>
      <c r="F12" s="480">
        <f>D12/E12</f>
        <v>2.6363636363636362</v>
      </c>
      <c r="G12" s="477">
        <v>32</v>
      </c>
    </row>
    <row r="13" spans="1:7" ht="22.5" customHeight="1">
      <c r="A13" s="476" t="s">
        <v>695</v>
      </c>
      <c r="B13" s="477">
        <v>2</v>
      </c>
      <c r="C13" s="478" t="s">
        <v>696</v>
      </c>
      <c r="D13" s="479">
        <v>21</v>
      </c>
      <c r="E13" s="479">
        <v>1</v>
      </c>
      <c r="F13" s="480">
        <f aca="true" t="shared" si="0" ref="F13:F21">D13/E13</f>
        <v>21</v>
      </c>
      <c r="G13" s="477">
        <v>9</v>
      </c>
    </row>
    <row r="14" spans="1:7" ht="22.5" customHeight="1">
      <c r="A14" s="476" t="s">
        <v>697</v>
      </c>
      <c r="B14" s="477">
        <v>1</v>
      </c>
      <c r="C14" s="478" t="s">
        <v>696</v>
      </c>
      <c r="D14" s="479">
        <v>25</v>
      </c>
      <c r="E14" s="479">
        <v>1</v>
      </c>
      <c r="F14" s="480">
        <f t="shared" si="0"/>
        <v>25</v>
      </c>
      <c r="G14" s="477">
        <v>9</v>
      </c>
    </row>
    <row r="15" spans="1:7" ht="22.5" customHeight="1">
      <c r="A15" s="476" t="s">
        <v>698</v>
      </c>
      <c r="B15" s="477">
        <v>3</v>
      </c>
      <c r="C15" s="478" t="s">
        <v>696</v>
      </c>
      <c r="D15" s="479">
        <v>71</v>
      </c>
      <c r="E15" s="479">
        <v>1</v>
      </c>
      <c r="F15" s="480">
        <f t="shared" si="0"/>
        <v>71</v>
      </c>
      <c r="G15" s="477">
        <v>9</v>
      </c>
    </row>
    <row r="16" spans="1:7" ht="22.5" customHeight="1">
      <c r="A16" s="481" t="s">
        <v>699</v>
      </c>
      <c r="B16" s="482">
        <v>1</v>
      </c>
      <c r="C16" s="478" t="s">
        <v>700</v>
      </c>
      <c r="D16" s="483">
        <v>35</v>
      </c>
      <c r="E16" s="483">
        <v>3</v>
      </c>
      <c r="F16" s="480">
        <f t="shared" si="0"/>
        <v>11.666666666666666</v>
      </c>
      <c r="G16" s="482">
        <v>6</v>
      </c>
    </row>
    <row r="17" spans="1:7" ht="22.5" customHeight="1">
      <c r="A17" s="481" t="s">
        <v>701</v>
      </c>
      <c r="B17" s="482">
        <v>1</v>
      </c>
      <c r="C17" s="478" t="s">
        <v>702</v>
      </c>
      <c r="D17" s="483">
        <v>35</v>
      </c>
      <c r="E17" s="483">
        <v>2</v>
      </c>
      <c r="F17" s="480">
        <f t="shared" si="0"/>
        <v>17.5</v>
      </c>
      <c r="G17" s="482">
        <v>6</v>
      </c>
    </row>
    <row r="18" spans="1:7" ht="22.5" customHeight="1">
      <c r="A18" s="481" t="s">
        <v>698</v>
      </c>
      <c r="B18" s="482">
        <v>1</v>
      </c>
      <c r="C18" s="484" t="s">
        <v>703</v>
      </c>
      <c r="D18" s="483">
        <v>35</v>
      </c>
      <c r="E18" s="483">
        <v>2</v>
      </c>
      <c r="F18" s="480">
        <f t="shared" si="0"/>
        <v>17.5</v>
      </c>
      <c r="G18" s="482">
        <v>6</v>
      </c>
    </row>
    <row r="19" spans="1:7" ht="22.5" customHeight="1">
      <c r="A19" s="481" t="s">
        <v>704</v>
      </c>
      <c r="B19" s="482">
        <v>1</v>
      </c>
      <c r="C19" s="484" t="s">
        <v>703</v>
      </c>
      <c r="D19" s="483">
        <v>35</v>
      </c>
      <c r="E19" s="483">
        <v>2</v>
      </c>
      <c r="F19" s="480">
        <f t="shared" si="0"/>
        <v>17.5</v>
      </c>
      <c r="G19" s="482">
        <v>6</v>
      </c>
    </row>
    <row r="20" spans="1:7" ht="22.5" customHeight="1">
      <c r="A20" s="485" t="s">
        <v>705</v>
      </c>
      <c r="B20" s="486">
        <v>1</v>
      </c>
      <c r="C20" s="484" t="s">
        <v>706</v>
      </c>
      <c r="D20" s="487">
        <v>42</v>
      </c>
      <c r="E20" s="487">
        <v>3</v>
      </c>
      <c r="F20" s="480">
        <f t="shared" si="0"/>
        <v>14</v>
      </c>
      <c r="G20" s="486">
        <v>52</v>
      </c>
    </row>
    <row r="21" spans="1:7" ht="22.5" customHeight="1">
      <c r="A21" s="485" t="s">
        <v>707</v>
      </c>
      <c r="B21" s="486">
        <v>1</v>
      </c>
      <c r="C21" s="484" t="s">
        <v>706</v>
      </c>
      <c r="D21" s="487">
        <v>63</v>
      </c>
      <c r="E21" s="487">
        <v>4.5</v>
      </c>
      <c r="F21" s="480">
        <f t="shared" si="0"/>
        <v>14</v>
      </c>
      <c r="G21" s="486">
        <v>52</v>
      </c>
    </row>
    <row r="22" spans="1:7" ht="22.5" customHeight="1">
      <c r="A22" s="305"/>
      <c r="B22" s="305"/>
      <c r="C22" s="484"/>
      <c r="D22" s="304"/>
      <c r="E22" s="304"/>
      <c r="F22" s="205"/>
      <c r="G22" s="305"/>
    </row>
    <row r="23" spans="1:7" ht="22.5" customHeight="1">
      <c r="A23" s="305"/>
      <c r="B23" s="305"/>
      <c r="C23" s="310"/>
      <c r="D23" s="304"/>
      <c r="E23" s="304"/>
      <c r="F23" s="205"/>
      <c r="G23" s="305"/>
    </row>
    <row r="24" spans="1:7" ht="22.5" customHeight="1">
      <c r="A24" s="305"/>
      <c r="B24" s="305"/>
      <c r="C24" s="310"/>
      <c r="D24" s="304"/>
      <c r="E24" s="304"/>
      <c r="F24" s="205"/>
      <c r="G24" s="305"/>
    </row>
    <row r="25" spans="1:7" ht="22.5" customHeight="1">
      <c r="A25" s="305"/>
      <c r="B25" s="305"/>
      <c r="C25" s="310"/>
      <c r="D25" s="304"/>
      <c r="E25" s="304"/>
      <c r="F25" s="205"/>
      <c r="G25" s="305"/>
    </row>
    <row r="26" spans="1:7" ht="22.5" customHeight="1">
      <c r="A26" s="305"/>
      <c r="B26" s="305"/>
      <c r="C26" s="310"/>
      <c r="D26" s="304"/>
      <c r="E26" s="304"/>
      <c r="F26" s="205"/>
      <c r="G26" s="305"/>
    </row>
    <row r="27" spans="1:7" ht="22.5" customHeight="1">
      <c r="A27" s="305"/>
      <c r="B27" s="305"/>
      <c r="C27" s="310"/>
      <c r="D27" s="304"/>
      <c r="E27" s="304"/>
      <c r="F27" s="205"/>
      <c r="G27" s="305"/>
    </row>
    <row r="28" spans="1:7" ht="22.5" customHeight="1">
      <c r="A28" s="305"/>
      <c r="B28" s="305"/>
      <c r="C28" s="310"/>
      <c r="D28" s="304"/>
      <c r="E28" s="304"/>
      <c r="F28" s="205"/>
      <c r="G28" s="305"/>
    </row>
    <row r="29" spans="1:7" ht="22.5" customHeight="1">
      <c r="A29" s="305"/>
      <c r="B29" s="305"/>
      <c r="C29" s="310"/>
      <c r="D29" s="304"/>
      <c r="E29" s="304"/>
      <c r="F29" s="205"/>
      <c r="G29" s="305"/>
    </row>
    <row r="30" spans="1:7" ht="22.5" customHeight="1">
      <c r="A30" s="305"/>
      <c r="B30" s="305"/>
      <c r="C30" s="310"/>
      <c r="D30" s="304"/>
      <c r="E30" s="304"/>
      <c r="F30" s="205"/>
      <c r="G30" s="305"/>
    </row>
    <row r="31" spans="1:7" ht="22.5" customHeight="1">
      <c r="A31" s="305"/>
      <c r="B31" s="305"/>
      <c r="C31" s="310"/>
      <c r="D31" s="304"/>
      <c r="E31" s="304"/>
      <c r="F31" s="205"/>
      <c r="G31" s="305"/>
    </row>
    <row r="32" spans="1:7" ht="22.5" customHeight="1">
      <c r="A32" s="305"/>
      <c r="B32" s="305"/>
      <c r="C32" s="310"/>
      <c r="D32" s="304"/>
      <c r="E32" s="304"/>
      <c r="F32" s="205"/>
      <c r="G32" s="305"/>
    </row>
    <row r="33" spans="1:7" ht="22.5" customHeight="1">
      <c r="A33" s="305"/>
      <c r="B33" s="305"/>
      <c r="C33" s="310"/>
      <c r="D33" s="304"/>
      <c r="E33" s="304"/>
      <c r="F33" s="205"/>
      <c r="G33" s="305"/>
    </row>
    <row r="34" spans="1:7" ht="22.5" customHeight="1">
      <c r="A34" s="127" t="s">
        <v>62</v>
      </c>
      <c r="B34" s="421">
        <f>SUM(B12:B33)</f>
        <v>13</v>
      </c>
      <c r="C34" s="126"/>
      <c r="D34" s="420">
        <f>SUM(D12:D33)</f>
        <v>391</v>
      </c>
      <c r="E34" s="420">
        <f>SUM(E12:E33)</f>
        <v>30.5</v>
      </c>
      <c r="F34" s="125"/>
      <c r="G34" s="124"/>
    </row>
    <row r="38" spans="1:2" ht="12.75">
      <c r="A38" s="207" t="s">
        <v>285</v>
      </c>
      <c r="B38" s="69">
        <v>13</v>
      </c>
    </row>
  </sheetData>
  <sheetProtection/>
  <mergeCells count="1">
    <mergeCell ref="F6:G6"/>
  </mergeCells>
  <printOptions horizontalCentered="1"/>
  <pageMargins left="0.7874015748031497" right="0.5905511811023623" top="0.7874015748031497" bottom="0.1968503937007874" header="0.3937007874015748" footer="0.3937007874015748"/>
  <pageSetup firstPageNumber="17" useFirstPageNumber="1" fitToHeight="0" fitToWidth="1" horizontalDpi="600" verticalDpi="600" orientation="portrait" scale="63" r:id="rId2"/>
  <headerFooter alignWithMargins="0">
    <oddFooter>&amp;C17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Q31"/>
  <sheetViews>
    <sheetView showGridLines="0" view="pageBreakPreview" zoomScale="60" zoomScaleNormal="115" workbookViewId="0" topLeftCell="A10">
      <selection activeCell="H10" sqref="H10"/>
    </sheetView>
  </sheetViews>
  <sheetFormatPr defaultColWidth="11.421875" defaultRowHeight="12.75"/>
  <cols>
    <col min="1" max="1" width="28.28125" style="69" customWidth="1"/>
    <col min="2" max="2" width="11.421875" style="69" customWidth="1"/>
    <col min="3" max="3" width="32.140625" style="69" customWidth="1"/>
    <col min="4" max="5" width="12.7109375" style="69" customWidth="1"/>
    <col min="6" max="6" width="11.421875" style="69" customWidth="1"/>
    <col min="7" max="7" width="26.8515625" style="69" customWidth="1"/>
    <col min="8" max="16384" width="11.421875" style="69" customWidth="1"/>
  </cols>
  <sheetData>
    <row r="2" spans="1:8" ht="19.5">
      <c r="A2" s="136" t="s">
        <v>22</v>
      </c>
      <c r="B2" s="68"/>
      <c r="C2" s="68"/>
      <c r="D2" s="68"/>
      <c r="E2" s="68"/>
      <c r="F2" s="68"/>
      <c r="G2" s="68"/>
      <c r="H2" s="68"/>
    </row>
    <row r="4" spans="1:8" ht="15.75">
      <c r="A4" s="72" t="s">
        <v>83</v>
      </c>
      <c r="B4" s="68"/>
      <c r="C4" s="68"/>
      <c r="D4" s="68"/>
      <c r="E4" s="68"/>
      <c r="F4" s="68"/>
      <c r="G4" s="68"/>
      <c r="H4" s="68"/>
    </row>
    <row r="6" spans="1:8" ht="15.75">
      <c r="A6" s="72" t="s">
        <v>84</v>
      </c>
      <c r="B6" s="68"/>
      <c r="C6" s="155"/>
      <c r="D6" s="155"/>
      <c r="E6" s="155"/>
      <c r="F6" s="155"/>
      <c r="G6" s="68"/>
      <c r="H6" s="68"/>
    </row>
    <row r="7" spans="7:17" ht="12.75">
      <c r="G7" s="456" t="s">
        <v>395</v>
      </c>
      <c r="Q7" s="69" t="s">
        <v>365</v>
      </c>
    </row>
    <row r="9" spans="1:7" s="345" customFormat="1" ht="18" customHeight="1">
      <c r="A9" s="339" t="s">
        <v>417</v>
      </c>
      <c r="B9" s="342"/>
      <c r="C9" s="342"/>
      <c r="D9" s="342"/>
      <c r="E9" s="342"/>
      <c r="F9" s="342"/>
      <c r="G9" s="429" t="s">
        <v>847</v>
      </c>
    </row>
    <row r="10" s="345" customFormat="1" ht="12.75"/>
    <row r="12" spans="1:7" ht="38.25" customHeight="1">
      <c r="A12" s="156" t="s">
        <v>85</v>
      </c>
      <c r="B12" s="157"/>
      <c r="C12" s="156" t="s">
        <v>86</v>
      </c>
      <c r="D12" s="156" t="s">
        <v>87</v>
      </c>
      <c r="E12" s="209" t="s">
        <v>260</v>
      </c>
      <c r="F12" s="156" t="s">
        <v>88</v>
      </c>
      <c r="G12" s="158" t="s">
        <v>89</v>
      </c>
    </row>
    <row r="13" spans="1:7" ht="39.75" customHeight="1">
      <c r="A13" s="532" t="s">
        <v>366</v>
      </c>
      <c r="B13" s="533"/>
      <c r="C13" s="440" t="s">
        <v>353</v>
      </c>
      <c r="D13" s="440">
        <v>36</v>
      </c>
      <c r="E13" s="440">
        <v>27</v>
      </c>
      <c r="F13" s="440" t="s">
        <v>354</v>
      </c>
      <c r="G13" s="441" t="s">
        <v>355</v>
      </c>
    </row>
    <row r="14" spans="1:7" ht="39.75" customHeight="1">
      <c r="A14" s="532" t="s">
        <v>367</v>
      </c>
      <c r="B14" s="533"/>
      <c r="C14" s="440" t="s">
        <v>353</v>
      </c>
      <c r="D14" s="440">
        <v>25</v>
      </c>
      <c r="E14" s="440">
        <v>23</v>
      </c>
      <c r="F14" s="440" t="s">
        <v>354</v>
      </c>
      <c r="G14" s="441" t="s">
        <v>355</v>
      </c>
    </row>
    <row r="15" spans="1:7" ht="39.75" customHeight="1">
      <c r="A15" s="532" t="s">
        <v>368</v>
      </c>
      <c r="B15" s="533"/>
      <c r="C15" s="440" t="s">
        <v>353</v>
      </c>
      <c r="D15" s="440">
        <v>21</v>
      </c>
      <c r="E15" s="440">
        <v>21</v>
      </c>
      <c r="F15" s="440" t="s">
        <v>354</v>
      </c>
      <c r="G15" s="441" t="s">
        <v>355</v>
      </c>
    </row>
    <row r="16" spans="1:7" ht="39.75" customHeight="1">
      <c r="A16" s="532" t="s">
        <v>369</v>
      </c>
      <c r="B16" s="533"/>
      <c r="C16" s="440" t="s">
        <v>353</v>
      </c>
      <c r="D16" s="440">
        <v>21</v>
      </c>
      <c r="E16" s="440">
        <v>21</v>
      </c>
      <c r="F16" s="440" t="s">
        <v>354</v>
      </c>
      <c r="G16" s="441" t="s">
        <v>355</v>
      </c>
    </row>
    <row r="17" spans="1:7" ht="39.75" customHeight="1">
      <c r="A17" s="532" t="s">
        <v>370</v>
      </c>
      <c r="B17" s="533"/>
      <c r="C17" s="440" t="s">
        <v>353</v>
      </c>
      <c r="D17" s="442">
        <v>34</v>
      </c>
      <c r="E17" s="442">
        <v>32</v>
      </c>
      <c r="F17" s="442" t="s">
        <v>356</v>
      </c>
      <c r="G17" s="441" t="s">
        <v>357</v>
      </c>
    </row>
    <row r="18" spans="1:7" ht="39.75" customHeight="1">
      <c r="A18" s="532" t="s">
        <v>371</v>
      </c>
      <c r="B18" s="533"/>
      <c r="C18" s="440" t="s">
        <v>353</v>
      </c>
      <c r="D18" s="442">
        <v>11</v>
      </c>
      <c r="E18" s="442">
        <v>11</v>
      </c>
      <c r="F18" s="442" t="s">
        <v>356</v>
      </c>
      <c r="G18" s="441" t="s">
        <v>357</v>
      </c>
    </row>
    <row r="19" spans="1:7" ht="34.5" customHeight="1">
      <c r="A19" s="457" t="s">
        <v>708</v>
      </c>
      <c r="B19" s="310"/>
      <c r="C19" s="304"/>
      <c r="D19" s="304"/>
      <c r="E19" s="304"/>
      <c r="F19" s="304"/>
      <c r="G19" s="305"/>
    </row>
    <row r="20" spans="1:7" ht="39.75" customHeight="1">
      <c r="A20" s="532" t="s">
        <v>399</v>
      </c>
      <c r="B20" s="533"/>
      <c r="C20" s="440" t="s">
        <v>353</v>
      </c>
      <c r="D20" s="440">
        <v>18</v>
      </c>
      <c r="E20" s="440">
        <v>15</v>
      </c>
      <c r="F20" s="440" t="s">
        <v>354</v>
      </c>
      <c r="G20" s="441" t="s">
        <v>355</v>
      </c>
    </row>
    <row r="21" spans="1:7" ht="39.75" customHeight="1">
      <c r="A21" s="532" t="s">
        <v>400</v>
      </c>
      <c r="B21" s="533"/>
      <c r="C21" s="440" t="s">
        <v>353</v>
      </c>
      <c r="D21" s="440">
        <v>32</v>
      </c>
      <c r="E21" s="440">
        <v>19</v>
      </c>
      <c r="F21" s="440" t="s">
        <v>354</v>
      </c>
      <c r="G21" s="441" t="s">
        <v>355</v>
      </c>
    </row>
    <row r="22" spans="1:7" ht="39.75" customHeight="1">
      <c r="A22" s="532" t="s">
        <v>401</v>
      </c>
      <c r="B22" s="533"/>
      <c r="C22" s="440" t="s">
        <v>353</v>
      </c>
      <c r="D22" s="440">
        <v>23</v>
      </c>
      <c r="E22" s="440">
        <v>22</v>
      </c>
      <c r="F22" s="440" t="s">
        <v>354</v>
      </c>
      <c r="G22" s="441" t="s">
        <v>355</v>
      </c>
    </row>
    <row r="23" spans="1:7" ht="39.75" customHeight="1">
      <c r="A23" s="532" t="s">
        <v>402</v>
      </c>
      <c r="B23" s="533"/>
      <c r="C23" s="440" t="s">
        <v>353</v>
      </c>
      <c r="D23" s="440">
        <v>21</v>
      </c>
      <c r="E23" s="440">
        <v>21</v>
      </c>
      <c r="F23" s="440" t="s">
        <v>354</v>
      </c>
      <c r="G23" s="441" t="s">
        <v>355</v>
      </c>
    </row>
    <row r="24" spans="1:7" ht="39.75" customHeight="1">
      <c r="A24" s="532" t="s">
        <v>370</v>
      </c>
      <c r="B24" s="533"/>
      <c r="C24" s="440" t="s">
        <v>353</v>
      </c>
      <c r="D24" s="442">
        <v>24</v>
      </c>
      <c r="E24" s="442">
        <v>24</v>
      </c>
      <c r="F24" s="442" t="s">
        <v>356</v>
      </c>
      <c r="G24" s="441" t="s">
        <v>357</v>
      </c>
    </row>
    <row r="25" spans="1:7" ht="39.75" customHeight="1">
      <c r="A25" s="532" t="s">
        <v>371</v>
      </c>
      <c r="B25" s="533"/>
      <c r="C25" s="440" t="s">
        <v>353</v>
      </c>
      <c r="D25" s="442">
        <v>16</v>
      </c>
      <c r="E25" s="442">
        <v>16</v>
      </c>
      <c r="F25" s="442" t="s">
        <v>356</v>
      </c>
      <c r="G25" s="441" t="s">
        <v>357</v>
      </c>
    </row>
    <row r="26" spans="1:7" ht="34.5" customHeight="1">
      <c r="A26" s="304"/>
      <c r="B26" s="310"/>
      <c r="C26" s="304"/>
      <c r="D26" s="304"/>
      <c r="E26" s="304"/>
      <c r="F26" s="304"/>
      <c r="G26" s="305"/>
    </row>
    <row r="27" spans="1:7" ht="34.5" customHeight="1">
      <c r="A27" s="534" t="s">
        <v>15</v>
      </c>
      <c r="B27" s="535"/>
      <c r="C27" s="206"/>
      <c r="D27" s="206">
        <f>SUM(D13:D26)</f>
        <v>282</v>
      </c>
      <c r="E27" s="206">
        <f>SUM(E13:E26)</f>
        <v>252</v>
      </c>
      <c r="F27" s="159"/>
      <c r="G27" s="124"/>
    </row>
    <row r="28" ht="12.75">
      <c r="A28" s="74" t="s">
        <v>258</v>
      </c>
    </row>
    <row r="31" spans="1:2" ht="12.75">
      <c r="A31" s="69" t="s">
        <v>290</v>
      </c>
      <c r="B31" s="69">
        <f>COUNTA(A13:B18)</f>
        <v>6</v>
      </c>
    </row>
  </sheetData>
  <sheetProtection/>
  <mergeCells count="13">
    <mergeCell ref="A27:B27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</mergeCells>
  <printOptions horizontalCentered="1" verticalCentered="1"/>
  <pageMargins left="0.7874015748031497" right="0.5905511811023623" top="0.7874015748031497" bottom="2.3228346456692917" header="0.3937007874015748" footer="0.3937007874015748"/>
  <pageSetup firstPageNumber="18" useFirstPageNumber="1" fitToHeight="0" fitToWidth="1" horizontalDpi="600" verticalDpi="600" orientation="portrait" scale="68" r:id="rId2"/>
  <headerFooter alignWithMargins="0">
    <oddFooter>&amp;C&amp;12 18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7"/>
  <sheetViews>
    <sheetView showGridLines="0" zoomScale="75" zoomScaleNormal="75" zoomScalePageLayoutView="0" workbookViewId="0" topLeftCell="A1">
      <selection activeCell="D15" sqref="D15"/>
    </sheetView>
  </sheetViews>
  <sheetFormatPr defaultColWidth="11.421875" defaultRowHeight="12.75"/>
  <cols>
    <col min="1" max="1" width="31.7109375" style="0" customWidth="1"/>
    <col min="2" max="9" width="3.140625" style="0" customWidth="1"/>
    <col min="10" max="15" width="4.28125" style="0" customWidth="1"/>
    <col min="16" max="16" width="13.28125" style="0" customWidth="1"/>
    <col min="17" max="17" width="11.57421875" style="0" customWidth="1"/>
    <col min="18" max="247" width="7.7109375" style="0" customWidth="1"/>
  </cols>
  <sheetData>
    <row r="3" spans="1:17" ht="20.25" customHeight="1">
      <c r="A3" s="34" t="s">
        <v>22</v>
      </c>
      <c r="B3" s="2"/>
      <c r="C3" s="2"/>
      <c r="D3" s="2"/>
      <c r="E3" s="2"/>
      <c r="F3" s="2"/>
      <c r="G3" s="2"/>
      <c r="H3" s="2"/>
      <c r="I3" s="2"/>
      <c r="J3" s="20"/>
      <c r="K3" s="20"/>
      <c r="L3" s="20"/>
      <c r="M3" s="20"/>
      <c r="N3" s="20"/>
      <c r="O3" s="20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0"/>
      <c r="K4" s="20"/>
      <c r="L4" s="20"/>
      <c r="M4" s="20"/>
      <c r="N4" s="35"/>
      <c r="O4" s="20"/>
      <c r="P4" s="2"/>
      <c r="Q4" s="35" t="s">
        <v>90</v>
      </c>
    </row>
    <row r="5" spans="1:17" ht="21.75" customHeight="1">
      <c r="A5" s="60" t="s">
        <v>91</v>
      </c>
      <c r="B5" s="2"/>
      <c r="C5" s="2"/>
      <c r="D5" s="2"/>
      <c r="E5" s="2"/>
      <c r="F5" s="2"/>
      <c r="G5" s="2"/>
      <c r="H5" s="2"/>
      <c r="I5" s="2"/>
      <c r="J5" s="20"/>
      <c r="K5" s="20"/>
      <c r="L5" s="20"/>
      <c r="M5" s="20"/>
      <c r="N5" s="20"/>
      <c r="O5" s="20"/>
      <c r="P5" s="2"/>
      <c r="Q5" s="2"/>
    </row>
    <row r="6" spans="1:17" ht="22.5" customHeight="1">
      <c r="A6" s="60" t="s">
        <v>92</v>
      </c>
      <c r="B6" s="2"/>
      <c r="C6" s="2"/>
      <c r="D6" s="2"/>
      <c r="E6" s="2"/>
      <c r="F6" s="2"/>
      <c r="G6" s="2"/>
      <c r="H6" s="2"/>
      <c r="I6" s="2"/>
      <c r="J6" s="20"/>
      <c r="K6" s="20"/>
      <c r="L6" s="20"/>
      <c r="M6" s="20"/>
      <c r="N6" s="20"/>
      <c r="O6" s="20"/>
      <c r="P6" s="2"/>
      <c r="Q6" s="2"/>
    </row>
    <row r="7" spans="1:17" s="8" customFormat="1" ht="18" customHeight="1">
      <c r="A7" s="36" t="s">
        <v>23</v>
      </c>
      <c r="B7" s="37"/>
      <c r="C7" s="13"/>
      <c r="D7" s="13"/>
      <c r="E7" s="13"/>
      <c r="F7" s="13"/>
      <c r="G7" s="13"/>
      <c r="H7" s="38"/>
      <c r="I7" s="38"/>
      <c r="J7" s="38"/>
      <c r="K7" s="38" t="s">
        <v>2</v>
      </c>
      <c r="L7" s="38"/>
      <c r="M7" s="38"/>
      <c r="N7" s="61"/>
      <c r="O7" s="61"/>
      <c r="P7" s="62"/>
      <c r="Q7" s="33"/>
    </row>
    <row r="8" spans="1:17" ht="12.75">
      <c r="A8" s="1"/>
      <c r="B8" s="1"/>
      <c r="C8" s="1"/>
      <c r="D8" s="1"/>
      <c r="E8" s="1"/>
      <c r="F8" s="1"/>
      <c r="G8" s="1"/>
      <c r="H8" s="13"/>
      <c r="I8" s="13"/>
      <c r="J8" s="39"/>
      <c r="K8" s="39"/>
      <c r="L8" s="39"/>
      <c r="M8" s="39"/>
      <c r="P8" s="13"/>
      <c r="Q8" s="12"/>
    </row>
    <row r="9" spans="1:17" s="8" customFormat="1" ht="18" customHeight="1">
      <c r="A9" s="40" t="s">
        <v>3</v>
      </c>
      <c r="B9" s="41"/>
      <c r="C9" s="42"/>
      <c r="D9" s="13"/>
      <c r="E9" s="38"/>
      <c r="F9" s="13"/>
      <c r="G9" s="13"/>
      <c r="H9" s="38"/>
      <c r="I9" s="38"/>
      <c r="J9" s="13"/>
      <c r="K9" s="13" t="s">
        <v>4</v>
      </c>
      <c r="L9" s="38"/>
      <c r="M9" s="38"/>
      <c r="N9" s="61"/>
      <c r="O9" s="61"/>
      <c r="P9" s="62"/>
      <c r="Q9" s="14"/>
    </row>
    <row r="10" spans="1:17" ht="12.75">
      <c r="A10" s="1"/>
      <c r="B10" s="1"/>
      <c r="C10" s="1"/>
      <c r="D10" s="1"/>
      <c r="E10" s="1"/>
      <c r="F10" s="1"/>
      <c r="G10" s="1"/>
      <c r="H10" s="1"/>
      <c r="I10" s="1"/>
      <c r="J10" s="39"/>
      <c r="K10" s="39"/>
      <c r="L10" s="39"/>
      <c r="M10" s="39"/>
      <c r="P10" s="1"/>
      <c r="Q10" s="1"/>
    </row>
    <row r="11" spans="1:17" ht="12.75">
      <c r="A11" s="22"/>
      <c r="B11" s="16" t="s">
        <v>5</v>
      </c>
      <c r="C11" s="16"/>
      <c r="D11" s="16"/>
      <c r="E11" s="16"/>
      <c r="F11" s="16"/>
      <c r="G11" s="16"/>
      <c r="H11" s="24"/>
      <c r="I11" s="30"/>
      <c r="J11" s="25"/>
      <c r="K11" s="26"/>
      <c r="L11" s="25"/>
      <c r="M11" s="26"/>
      <c r="N11" s="25"/>
      <c r="O11" s="29"/>
      <c r="P11" s="24"/>
      <c r="Q11" s="22"/>
    </row>
    <row r="12" spans="1:17" ht="54" customHeight="1">
      <c r="A12" s="31" t="s">
        <v>93</v>
      </c>
      <c r="B12" s="9" t="s">
        <v>94</v>
      </c>
      <c r="C12" s="9"/>
      <c r="D12" s="9" t="s">
        <v>95</v>
      </c>
      <c r="E12" s="9"/>
      <c r="F12" s="9" t="s">
        <v>96</v>
      </c>
      <c r="G12" s="9"/>
      <c r="H12" s="27" t="s">
        <v>12</v>
      </c>
      <c r="I12" s="32"/>
      <c r="J12" s="28" t="s">
        <v>13</v>
      </c>
      <c r="K12" s="9"/>
      <c r="L12" s="27" t="s">
        <v>14</v>
      </c>
      <c r="M12" s="9"/>
      <c r="N12" s="55" t="s">
        <v>28</v>
      </c>
      <c r="O12" s="28"/>
      <c r="P12" s="65" t="s">
        <v>29</v>
      </c>
      <c r="Q12" s="31" t="s">
        <v>30</v>
      </c>
    </row>
    <row r="13" spans="1:17" ht="12.75">
      <c r="A13" s="23"/>
      <c r="B13" s="10" t="s">
        <v>19</v>
      </c>
      <c r="C13" s="10" t="s">
        <v>20</v>
      </c>
      <c r="D13" s="10" t="s">
        <v>19</v>
      </c>
      <c r="E13" s="10" t="s">
        <v>20</v>
      </c>
      <c r="F13" s="10" t="s">
        <v>19</v>
      </c>
      <c r="G13" s="10" t="s">
        <v>20</v>
      </c>
      <c r="H13" s="11" t="s">
        <v>19</v>
      </c>
      <c r="I13" s="11" t="s">
        <v>20</v>
      </c>
      <c r="J13" s="10" t="s">
        <v>19</v>
      </c>
      <c r="K13" s="10" t="s">
        <v>20</v>
      </c>
      <c r="L13" s="10" t="s">
        <v>19</v>
      </c>
      <c r="M13" s="10" t="s">
        <v>20</v>
      </c>
      <c r="N13" s="10" t="s">
        <v>19</v>
      </c>
      <c r="O13" s="19" t="s">
        <v>20</v>
      </c>
      <c r="P13" s="43"/>
      <c r="Q13" s="44"/>
    </row>
    <row r="14" spans="1:17" ht="18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3"/>
      <c r="Q14" s="4"/>
    </row>
    <row r="15" spans="1:17" ht="18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6"/>
    </row>
    <row r="16" spans="1:17" ht="18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5"/>
      <c r="Q16" s="6"/>
    </row>
    <row r="17" spans="1:17" ht="18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5"/>
      <c r="Q17" s="6"/>
    </row>
    <row r="18" spans="1:17" ht="18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5"/>
      <c r="Q18" s="6"/>
    </row>
    <row r="19" spans="1:17" ht="18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5"/>
      <c r="Q19" s="6"/>
    </row>
    <row r="20" spans="1:17" ht="18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5"/>
      <c r="Q20" s="6"/>
    </row>
    <row r="21" spans="1:17" ht="18" customHeight="1">
      <c r="A21" s="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5"/>
      <c r="Q21" s="6"/>
    </row>
    <row r="22" spans="1:17" ht="18" customHeight="1">
      <c r="A22" s="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5"/>
      <c r="Q22" s="6"/>
    </row>
    <row r="23" spans="1:17" ht="18" customHeight="1">
      <c r="A23" s="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5"/>
      <c r="Q23" s="6"/>
    </row>
    <row r="24" spans="1:17" ht="18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5"/>
      <c r="Q24" s="6"/>
    </row>
    <row r="25" spans="1:17" ht="18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8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5"/>
      <c r="Q26" s="6"/>
    </row>
    <row r="27" spans="1:17" ht="21" customHeight="1">
      <c r="A27" s="160" t="s">
        <v>31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7"/>
      <c r="Q27" s="21"/>
    </row>
  </sheetData>
  <sheetProtection/>
  <printOptions horizontalCentered="1" verticalCentered="1"/>
  <pageMargins left="0.46" right="0.31496062992125984" top="0.31496062992125984" bottom="0.6299212598425197" header="0.511811024" footer="0.511811024"/>
  <pageSetup fitToHeight="0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Z112"/>
  <sheetViews>
    <sheetView showGridLines="0" zoomScale="130" zoomScaleNormal="130" zoomScaleSheetLayoutView="85" zoomScalePageLayoutView="60" workbookViewId="0" topLeftCell="A5">
      <pane ySplit="7" topLeftCell="A57" activePane="bottomLeft" state="frozen"/>
      <selection pane="topLeft" activeCell="E20" sqref="E20"/>
      <selection pane="bottomLeft" activeCell="G7" sqref="G7"/>
    </sheetView>
  </sheetViews>
  <sheetFormatPr defaultColWidth="11.421875" defaultRowHeight="12.75"/>
  <cols>
    <col min="1" max="1" width="4.57421875" style="139" customWidth="1"/>
    <col min="2" max="2" width="17.00390625" style="139" customWidth="1"/>
    <col min="3" max="3" width="4.28125" style="139" customWidth="1"/>
    <col min="4" max="4" width="4.7109375" style="139" customWidth="1"/>
    <col min="5" max="5" width="16.421875" style="139" customWidth="1"/>
    <col min="6" max="6" width="45.7109375" style="139" customWidth="1"/>
    <col min="7" max="7" width="12.00390625" style="139" customWidth="1"/>
    <col min="8" max="8" width="11.57421875" style="139" customWidth="1"/>
    <col min="9" max="9" width="7.421875" style="139" customWidth="1"/>
    <col min="10" max="11" width="8.8515625" style="139" customWidth="1"/>
    <col min="12" max="12" width="16.421875" style="139" customWidth="1"/>
    <col min="13" max="13" width="11.57421875" style="139" customWidth="1"/>
    <col min="14" max="33" width="10.140625" style="139" customWidth="1"/>
    <col min="34" max="35" width="2.57421875" style="139" customWidth="1"/>
    <col min="36" max="37" width="2.140625" style="139" customWidth="1"/>
    <col min="38" max="38" width="0.85546875" style="139" customWidth="1"/>
    <col min="39" max="39" width="2.140625" style="139" customWidth="1"/>
    <col min="40" max="40" width="0.85546875" style="139" customWidth="1"/>
    <col min="41" max="44" width="2.140625" style="139" customWidth="1"/>
    <col min="45" max="45" width="0.85546875" style="139" customWidth="1"/>
    <col min="46" max="46" width="2.140625" style="139" customWidth="1"/>
    <col min="47" max="47" width="0.85546875" style="139" customWidth="1"/>
    <col min="48" max="72" width="2.140625" style="139" customWidth="1"/>
    <col min="73" max="96" width="2.00390625" style="139" customWidth="1"/>
    <col min="97" max="103" width="1.57421875" style="139" customWidth="1"/>
    <col min="104" max="16384" width="11.421875" style="139" customWidth="1"/>
  </cols>
  <sheetData>
    <row r="1" spans="1:14" ht="19.5">
      <c r="A1" s="137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2" ht="19.5">
      <c r="A2" s="161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3" ht="15.75">
      <c r="A3" s="140" t="s">
        <v>97</v>
      </c>
      <c r="B3" s="138"/>
      <c r="C3" s="138"/>
      <c r="D3" s="138"/>
      <c r="E3" s="138"/>
      <c r="F3" s="141"/>
      <c r="G3" s="141"/>
      <c r="H3" s="138"/>
      <c r="I3" s="138"/>
      <c r="J3" s="138"/>
      <c r="K3" s="138"/>
      <c r="L3" s="138"/>
      <c r="M3" s="142"/>
    </row>
    <row r="4" spans="1:14" ht="15.75">
      <c r="A4" s="140" t="s">
        <v>98</v>
      </c>
      <c r="B4" s="138"/>
      <c r="C4" s="138"/>
      <c r="D4" s="138"/>
      <c r="E4" s="138"/>
      <c r="F4" s="141"/>
      <c r="G4" s="141"/>
      <c r="H4" s="138"/>
      <c r="I4" s="138"/>
      <c r="J4" s="138"/>
      <c r="K4" s="138"/>
      <c r="L4" s="138"/>
      <c r="M4" s="138"/>
      <c r="N4" s="162"/>
    </row>
    <row r="5" spans="1:14" ht="12.75" customHeight="1">
      <c r="A5" s="143"/>
      <c r="B5" s="143"/>
      <c r="C5" s="143"/>
      <c r="D5" s="143"/>
      <c r="E5" s="143"/>
      <c r="F5" s="163"/>
      <c r="G5" s="163"/>
      <c r="H5" s="143"/>
      <c r="I5" s="143"/>
      <c r="J5" s="143"/>
      <c r="K5" s="143"/>
      <c r="L5" s="143"/>
      <c r="M5" s="458" t="s">
        <v>395</v>
      </c>
      <c r="N5" s="143"/>
    </row>
    <row r="6" spans="1:14" s="361" customFormat="1" ht="21.75" customHeight="1">
      <c r="A6" s="425" t="s">
        <v>364</v>
      </c>
      <c r="B6" s="358"/>
      <c r="C6" s="358"/>
      <c r="D6" s="358"/>
      <c r="E6" s="358"/>
      <c r="F6" s="359"/>
      <c r="G6" s="359"/>
      <c r="H6" s="359"/>
      <c r="I6" s="359"/>
      <c r="J6" s="359"/>
      <c r="K6" s="359"/>
      <c r="L6" s="359" t="s">
        <v>847</v>
      </c>
      <c r="M6" s="359"/>
      <c r="N6" s="360"/>
    </row>
    <row r="7" spans="1:17" s="361" customFormat="1" ht="6.75" customHeight="1">
      <c r="A7" s="362"/>
      <c r="B7" s="358"/>
      <c r="C7" s="358"/>
      <c r="D7" s="358"/>
      <c r="E7" s="358"/>
      <c r="F7" s="362"/>
      <c r="G7" s="362"/>
      <c r="H7" s="362"/>
      <c r="I7" s="362"/>
      <c r="J7" s="362"/>
      <c r="K7" s="362"/>
      <c r="L7" s="362"/>
      <c r="M7" s="362"/>
      <c r="Q7" s="361" t="s">
        <v>365</v>
      </c>
    </row>
    <row r="8" spans="1:78" s="361" customFormat="1" ht="21.75" customHeight="1">
      <c r="A8" s="536" t="s">
        <v>417</v>
      </c>
      <c r="B8" s="537"/>
      <c r="C8" s="537"/>
      <c r="D8" s="537"/>
      <c r="E8" s="537"/>
      <c r="F8" s="537"/>
      <c r="G8" s="537"/>
      <c r="H8" s="537"/>
      <c r="I8" s="537"/>
      <c r="J8" s="358"/>
      <c r="K8" s="358"/>
      <c r="L8" s="358"/>
      <c r="M8" s="358"/>
      <c r="N8" s="364"/>
      <c r="O8" s="365"/>
      <c r="S8" s="365"/>
      <c r="T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</row>
    <row r="9" spans="1:72" ht="11.25" customHeight="1">
      <c r="A9" s="339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</row>
    <row r="10" spans="1:72" ht="37.5" customHeight="1">
      <c r="A10" s="164" t="s">
        <v>99</v>
      </c>
      <c r="B10" s="164" t="s">
        <v>100</v>
      </c>
      <c r="C10" s="164" t="s">
        <v>101</v>
      </c>
      <c r="D10" s="164" t="s">
        <v>102</v>
      </c>
      <c r="E10" s="164" t="s">
        <v>103</v>
      </c>
      <c r="F10" s="164" t="s">
        <v>104</v>
      </c>
      <c r="G10" s="165" t="s">
        <v>105</v>
      </c>
      <c r="H10" s="166"/>
      <c r="I10" s="164" t="s">
        <v>106</v>
      </c>
      <c r="J10" s="164" t="s">
        <v>259</v>
      </c>
      <c r="K10" s="208" t="s">
        <v>107</v>
      </c>
      <c r="L10" s="164" t="s">
        <v>108</v>
      </c>
      <c r="M10" s="147" t="s">
        <v>109</v>
      </c>
      <c r="N10" s="167"/>
      <c r="P10" s="145"/>
      <c r="Q10" s="148"/>
      <c r="R10" s="149"/>
      <c r="S10" s="145"/>
      <c r="T10" s="149"/>
      <c r="U10" s="145"/>
      <c r="V10" s="149"/>
      <c r="W10" s="145"/>
      <c r="X10" s="149"/>
      <c r="Y10" s="145"/>
      <c r="Z10" s="149"/>
      <c r="AA10" s="149"/>
      <c r="AB10" s="145"/>
      <c r="AC10" s="145"/>
      <c r="AD10" s="148"/>
      <c r="AE10" s="149"/>
      <c r="AF10" s="149"/>
      <c r="AG10" s="149"/>
      <c r="AH10" s="149"/>
      <c r="AI10" s="148"/>
      <c r="AJ10" s="149"/>
      <c r="AK10" s="149"/>
      <c r="AL10" s="149"/>
      <c r="AM10" s="145"/>
      <c r="AN10" s="148"/>
      <c r="AO10" s="150"/>
      <c r="AP10" s="148"/>
      <c r="AQ10" s="149"/>
      <c r="AR10" s="149"/>
      <c r="AS10" s="149"/>
      <c r="AT10" s="149"/>
      <c r="AU10" s="149"/>
      <c r="AV10" s="149"/>
      <c r="AW10" s="149"/>
      <c r="AX10" s="149"/>
      <c r="AY10" s="145"/>
      <c r="AZ10" s="149"/>
      <c r="BA10" s="149"/>
      <c r="BB10" s="149"/>
      <c r="BC10" s="145"/>
      <c r="BD10" s="149"/>
      <c r="BE10" s="149"/>
      <c r="BF10" s="149"/>
      <c r="BG10" s="149"/>
      <c r="BH10" s="145"/>
      <c r="BI10" s="149"/>
      <c r="BJ10" s="149"/>
      <c r="BK10" s="149"/>
      <c r="BL10" s="149"/>
      <c r="BM10" s="145"/>
      <c r="BN10" s="149"/>
      <c r="BO10" s="149"/>
      <c r="BP10" s="149"/>
      <c r="BQ10" s="149"/>
      <c r="BR10" s="149"/>
      <c r="BS10" s="149"/>
      <c r="BT10" s="148"/>
    </row>
    <row r="11" spans="1:72" ht="13.5">
      <c r="A11" s="168"/>
      <c r="B11" s="168"/>
      <c r="C11" s="168"/>
      <c r="D11" s="168"/>
      <c r="E11" s="168"/>
      <c r="F11" s="168"/>
      <c r="G11" s="146" t="s">
        <v>110</v>
      </c>
      <c r="H11" s="169" t="s">
        <v>111</v>
      </c>
      <c r="I11" s="168"/>
      <c r="J11" s="168"/>
      <c r="K11" s="168"/>
      <c r="L11" s="168"/>
      <c r="M11" s="146" t="s">
        <v>112</v>
      </c>
      <c r="N11" s="146" t="s">
        <v>113</v>
      </c>
      <c r="P11" s="170"/>
      <c r="Q11" s="145"/>
      <c r="R11" s="170"/>
      <c r="S11" s="170"/>
      <c r="T11" s="145"/>
      <c r="U11" s="170"/>
      <c r="V11" s="170"/>
      <c r="W11" s="170"/>
      <c r="X11" s="170"/>
      <c r="Y11" s="170"/>
      <c r="Z11" s="170"/>
      <c r="AA11" s="170"/>
      <c r="AB11" s="145"/>
      <c r="AC11" s="171"/>
      <c r="AD11" s="145"/>
      <c r="AE11" s="145"/>
      <c r="AF11" s="145"/>
      <c r="AG11" s="170"/>
      <c r="AH11" s="170"/>
      <c r="AI11" s="170"/>
      <c r="AJ11" s="170"/>
      <c r="AK11" s="170"/>
      <c r="AL11" s="170"/>
      <c r="AM11" s="145"/>
      <c r="AN11" s="170"/>
      <c r="AO11" s="170"/>
      <c r="AP11" s="171"/>
      <c r="AQ11" s="170"/>
      <c r="AR11" s="170"/>
      <c r="AS11" s="170"/>
      <c r="AT11" s="145"/>
      <c r="AU11" s="170"/>
      <c r="AV11" s="170"/>
      <c r="AW11" s="170"/>
      <c r="AX11" s="170"/>
      <c r="AY11" s="170"/>
      <c r="AZ11" s="170"/>
      <c r="BA11" s="170"/>
      <c r="BB11" s="170"/>
      <c r="BC11" s="145"/>
      <c r="BD11" s="170"/>
      <c r="BE11" s="170"/>
      <c r="BF11" s="170"/>
      <c r="BG11" s="170"/>
      <c r="BH11" s="145"/>
      <c r="BI11" s="170"/>
      <c r="BJ11" s="170"/>
      <c r="BK11" s="170"/>
      <c r="BL11" s="170"/>
      <c r="BM11" s="145"/>
      <c r="BN11" s="170"/>
      <c r="BO11" s="170"/>
      <c r="BP11" s="170"/>
      <c r="BQ11" s="170"/>
      <c r="BR11" s="145"/>
      <c r="BS11" s="170"/>
      <c r="BT11" s="171"/>
    </row>
    <row r="12" spans="1:72" ht="23.25" customHeight="1">
      <c r="A12" s="331">
        <v>1</v>
      </c>
      <c r="B12" s="488" t="s">
        <v>358</v>
      </c>
      <c r="C12" s="488" t="s">
        <v>240</v>
      </c>
      <c r="D12" s="488"/>
      <c r="E12" s="489" t="s">
        <v>386</v>
      </c>
      <c r="F12" s="490" t="s">
        <v>709</v>
      </c>
      <c r="G12" s="491" t="s">
        <v>240</v>
      </c>
      <c r="H12" s="491"/>
      <c r="I12" s="492">
        <v>20</v>
      </c>
      <c r="J12" s="492">
        <v>90</v>
      </c>
      <c r="K12" s="493">
        <f>J12*0.985</f>
        <v>88.65</v>
      </c>
      <c r="L12" s="494" t="s">
        <v>387</v>
      </c>
      <c r="M12" s="492">
        <v>1</v>
      </c>
      <c r="N12" s="495"/>
      <c r="P12" s="170"/>
      <c r="Q12" s="145"/>
      <c r="R12" s="170"/>
      <c r="S12" s="170"/>
      <c r="T12" s="145"/>
      <c r="U12" s="170"/>
      <c r="V12" s="170"/>
      <c r="W12" s="170"/>
      <c r="X12" s="170"/>
      <c r="Y12" s="170"/>
      <c r="Z12" s="170"/>
      <c r="AA12" s="170"/>
      <c r="AB12" s="145"/>
      <c r="AC12" s="171"/>
      <c r="AD12" s="145"/>
      <c r="AE12" s="145"/>
      <c r="AF12" s="145"/>
      <c r="AG12" s="170"/>
      <c r="AH12" s="170"/>
      <c r="AI12" s="170"/>
      <c r="AJ12" s="170"/>
      <c r="AK12" s="170"/>
      <c r="AL12" s="170"/>
      <c r="AM12" s="145"/>
      <c r="AN12" s="170"/>
      <c r="AO12" s="170"/>
      <c r="AP12" s="171"/>
      <c r="AQ12" s="170"/>
      <c r="AR12" s="170"/>
      <c r="AS12" s="170"/>
      <c r="AT12" s="145"/>
      <c r="AU12" s="170"/>
      <c r="AV12" s="170"/>
      <c r="AW12" s="170"/>
      <c r="AX12" s="170"/>
      <c r="AY12" s="170"/>
      <c r="AZ12" s="170"/>
      <c r="BA12" s="170"/>
      <c r="BB12" s="170"/>
      <c r="BC12" s="145"/>
      <c r="BD12" s="170"/>
      <c r="BE12" s="170"/>
      <c r="BF12" s="170"/>
      <c r="BG12" s="170"/>
      <c r="BH12" s="145"/>
      <c r="BI12" s="170"/>
      <c r="BJ12" s="170"/>
      <c r="BK12" s="170"/>
      <c r="BL12" s="170"/>
      <c r="BM12" s="145"/>
      <c r="BN12" s="170"/>
      <c r="BO12" s="170"/>
      <c r="BP12" s="170"/>
      <c r="BQ12" s="170"/>
      <c r="BR12" s="145"/>
      <c r="BS12" s="170"/>
      <c r="BT12" s="171"/>
    </row>
    <row r="13" spans="1:72" ht="23.25" customHeight="1">
      <c r="A13" s="331">
        <v>2</v>
      </c>
      <c r="B13" s="488" t="s">
        <v>710</v>
      </c>
      <c r="C13" s="488" t="s">
        <v>240</v>
      </c>
      <c r="D13" s="488"/>
      <c r="E13" s="489" t="s">
        <v>386</v>
      </c>
      <c r="F13" s="490" t="s">
        <v>711</v>
      </c>
      <c r="G13" s="491" t="s">
        <v>240</v>
      </c>
      <c r="H13" s="494"/>
      <c r="I13" s="492">
        <v>20</v>
      </c>
      <c r="J13" s="492">
        <v>120</v>
      </c>
      <c r="K13" s="493">
        <f aca="true" t="shared" si="0" ref="K13:K76">J13*0.985</f>
        <v>118.2</v>
      </c>
      <c r="L13" s="494" t="s">
        <v>387</v>
      </c>
      <c r="M13" s="492">
        <v>1</v>
      </c>
      <c r="N13" s="495"/>
      <c r="P13" s="170"/>
      <c r="Q13" s="145"/>
      <c r="R13" s="170"/>
      <c r="S13" s="170"/>
      <c r="T13" s="145"/>
      <c r="U13" s="170"/>
      <c r="V13" s="170"/>
      <c r="W13" s="170"/>
      <c r="X13" s="170"/>
      <c r="Y13" s="170"/>
      <c r="Z13" s="170"/>
      <c r="AA13" s="170"/>
      <c r="AB13" s="145"/>
      <c r="AC13" s="171"/>
      <c r="AD13" s="145"/>
      <c r="AE13" s="145"/>
      <c r="AF13" s="145"/>
      <c r="AG13" s="170"/>
      <c r="AH13" s="170"/>
      <c r="AI13" s="170"/>
      <c r="AJ13" s="170"/>
      <c r="AK13" s="170"/>
      <c r="AL13" s="170"/>
      <c r="AM13" s="145"/>
      <c r="AN13" s="170"/>
      <c r="AO13" s="170"/>
      <c r="AP13" s="171"/>
      <c r="AQ13" s="170"/>
      <c r="AR13" s="170"/>
      <c r="AS13" s="170"/>
      <c r="AT13" s="145"/>
      <c r="AU13" s="170"/>
      <c r="AV13" s="170"/>
      <c r="AW13" s="170"/>
      <c r="AX13" s="170"/>
      <c r="AY13" s="170"/>
      <c r="AZ13" s="170"/>
      <c r="BA13" s="170"/>
      <c r="BB13" s="170"/>
      <c r="BC13" s="145"/>
      <c r="BD13" s="170"/>
      <c r="BE13" s="170"/>
      <c r="BF13" s="170"/>
      <c r="BG13" s="170"/>
      <c r="BH13" s="145"/>
      <c r="BI13" s="170"/>
      <c r="BJ13" s="170"/>
      <c r="BK13" s="170"/>
      <c r="BL13" s="170"/>
      <c r="BM13" s="145"/>
      <c r="BN13" s="170"/>
      <c r="BO13" s="170"/>
      <c r="BP13" s="170"/>
      <c r="BQ13" s="170"/>
      <c r="BR13" s="145"/>
      <c r="BS13" s="170"/>
      <c r="BT13" s="171"/>
    </row>
    <row r="14" spans="1:72" ht="33" customHeight="1">
      <c r="A14" s="331">
        <v>3</v>
      </c>
      <c r="B14" s="488" t="s">
        <v>710</v>
      </c>
      <c r="C14" s="488" t="s">
        <v>240</v>
      </c>
      <c r="D14" s="488"/>
      <c r="E14" s="489" t="s">
        <v>386</v>
      </c>
      <c r="F14" s="490" t="s">
        <v>712</v>
      </c>
      <c r="G14" s="491" t="s">
        <v>240</v>
      </c>
      <c r="H14" s="494"/>
      <c r="I14" s="492">
        <v>20</v>
      </c>
      <c r="J14" s="492">
        <v>120</v>
      </c>
      <c r="K14" s="493">
        <f t="shared" si="0"/>
        <v>118.2</v>
      </c>
      <c r="L14" s="494" t="s">
        <v>387</v>
      </c>
      <c r="M14" s="492">
        <v>1</v>
      </c>
      <c r="N14" s="495"/>
      <c r="P14" s="170"/>
      <c r="Q14" s="145"/>
      <c r="R14" s="170"/>
      <c r="S14" s="170"/>
      <c r="T14" s="145"/>
      <c r="U14" s="170"/>
      <c r="V14" s="170"/>
      <c r="W14" s="170"/>
      <c r="X14" s="170"/>
      <c r="Y14" s="170"/>
      <c r="Z14" s="170"/>
      <c r="AA14" s="170"/>
      <c r="AB14" s="145"/>
      <c r="AC14" s="171"/>
      <c r="AD14" s="145"/>
      <c r="AE14" s="145"/>
      <c r="AF14" s="145"/>
      <c r="AG14" s="170"/>
      <c r="AH14" s="170"/>
      <c r="AI14" s="170"/>
      <c r="AJ14" s="170"/>
      <c r="AK14" s="170"/>
      <c r="AL14" s="170"/>
      <c r="AM14" s="145"/>
      <c r="AN14" s="170"/>
      <c r="AO14" s="170"/>
      <c r="AP14" s="171"/>
      <c r="AQ14" s="170"/>
      <c r="AR14" s="170"/>
      <c r="AS14" s="170"/>
      <c r="AT14" s="145"/>
      <c r="AU14" s="170"/>
      <c r="AV14" s="170"/>
      <c r="AW14" s="170"/>
      <c r="AX14" s="170"/>
      <c r="AY14" s="170"/>
      <c r="AZ14" s="170"/>
      <c r="BA14" s="170"/>
      <c r="BB14" s="170"/>
      <c r="BC14" s="145"/>
      <c r="BD14" s="170"/>
      <c r="BE14" s="170"/>
      <c r="BF14" s="170"/>
      <c r="BG14" s="170"/>
      <c r="BH14" s="145"/>
      <c r="BI14" s="170"/>
      <c r="BJ14" s="170"/>
      <c r="BK14" s="170"/>
      <c r="BL14" s="170"/>
      <c r="BM14" s="145"/>
      <c r="BN14" s="170"/>
      <c r="BO14" s="170"/>
      <c r="BP14" s="170"/>
      <c r="BQ14" s="170"/>
      <c r="BR14" s="145"/>
      <c r="BS14" s="170"/>
      <c r="BT14" s="171"/>
    </row>
    <row r="15" spans="1:72" ht="23.25" customHeight="1">
      <c r="A15" s="331">
        <v>4</v>
      </c>
      <c r="B15" s="488" t="s">
        <v>713</v>
      </c>
      <c r="C15" s="488" t="s">
        <v>240</v>
      </c>
      <c r="D15" s="488"/>
      <c r="E15" s="489" t="s">
        <v>386</v>
      </c>
      <c r="F15" s="490" t="s">
        <v>714</v>
      </c>
      <c r="G15" s="491" t="s">
        <v>240</v>
      </c>
      <c r="H15" s="494"/>
      <c r="I15" s="492">
        <v>20</v>
      </c>
      <c r="J15" s="492">
        <v>250</v>
      </c>
      <c r="K15" s="493">
        <f t="shared" si="0"/>
        <v>246.25</v>
      </c>
      <c r="L15" s="494" t="s">
        <v>387</v>
      </c>
      <c r="M15" s="492">
        <v>1</v>
      </c>
      <c r="N15" s="495"/>
      <c r="P15" s="170"/>
      <c r="Q15" s="145"/>
      <c r="R15" s="170"/>
      <c r="S15" s="170"/>
      <c r="T15" s="145"/>
      <c r="U15" s="170"/>
      <c r="V15" s="170"/>
      <c r="W15" s="170"/>
      <c r="X15" s="170"/>
      <c r="Y15" s="170"/>
      <c r="Z15" s="170"/>
      <c r="AA15" s="170"/>
      <c r="AB15" s="145"/>
      <c r="AC15" s="171"/>
      <c r="AD15" s="145"/>
      <c r="AE15" s="145"/>
      <c r="AF15" s="145"/>
      <c r="AG15" s="170"/>
      <c r="AH15" s="170"/>
      <c r="AI15" s="170"/>
      <c r="AJ15" s="170"/>
      <c r="AK15" s="170"/>
      <c r="AL15" s="170"/>
      <c r="AM15" s="145"/>
      <c r="AN15" s="170"/>
      <c r="AO15" s="170"/>
      <c r="AP15" s="171"/>
      <c r="AQ15" s="170"/>
      <c r="AR15" s="170"/>
      <c r="AS15" s="170"/>
      <c r="AT15" s="145"/>
      <c r="AU15" s="170"/>
      <c r="AV15" s="170"/>
      <c r="AW15" s="170"/>
      <c r="AX15" s="170"/>
      <c r="AY15" s="170"/>
      <c r="AZ15" s="170"/>
      <c r="BA15" s="170"/>
      <c r="BB15" s="170"/>
      <c r="BC15" s="145"/>
      <c r="BD15" s="170"/>
      <c r="BE15" s="170"/>
      <c r="BF15" s="170"/>
      <c r="BG15" s="170"/>
      <c r="BH15" s="145"/>
      <c r="BI15" s="170"/>
      <c r="BJ15" s="170"/>
      <c r="BK15" s="170"/>
      <c r="BL15" s="170"/>
      <c r="BM15" s="145"/>
      <c r="BN15" s="170"/>
      <c r="BO15" s="170"/>
      <c r="BP15" s="170"/>
      <c r="BQ15" s="170"/>
      <c r="BR15" s="145"/>
      <c r="BS15" s="170"/>
      <c r="BT15" s="171"/>
    </row>
    <row r="16" spans="1:72" ht="23.25" customHeight="1">
      <c r="A16" s="331">
        <v>5</v>
      </c>
      <c r="B16" s="488" t="s">
        <v>358</v>
      </c>
      <c r="C16" s="488" t="s">
        <v>240</v>
      </c>
      <c r="D16" s="488"/>
      <c r="E16" s="489" t="s">
        <v>386</v>
      </c>
      <c r="F16" s="490" t="s">
        <v>715</v>
      </c>
      <c r="G16" s="491" t="s">
        <v>240</v>
      </c>
      <c r="H16" s="494"/>
      <c r="I16" s="492">
        <v>25</v>
      </c>
      <c r="J16" s="492">
        <v>250</v>
      </c>
      <c r="K16" s="493">
        <f t="shared" si="0"/>
        <v>246.25</v>
      </c>
      <c r="L16" s="494" t="s">
        <v>387</v>
      </c>
      <c r="M16" s="492">
        <v>1</v>
      </c>
      <c r="N16" s="495"/>
      <c r="P16" s="170"/>
      <c r="Q16" s="145"/>
      <c r="R16" s="170"/>
      <c r="S16" s="170"/>
      <c r="T16" s="145"/>
      <c r="U16" s="170"/>
      <c r="V16" s="170"/>
      <c r="W16" s="170"/>
      <c r="X16" s="170"/>
      <c r="Y16" s="170"/>
      <c r="Z16" s="170"/>
      <c r="AA16" s="170"/>
      <c r="AB16" s="145"/>
      <c r="AC16" s="171"/>
      <c r="AD16" s="145"/>
      <c r="AE16" s="145"/>
      <c r="AF16" s="145"/>
      <c r="AG16" s="170"/>
      <c r="AH16" s="170"/>
      <c r="AI16" s="170"/>
      <c r="AJ16" s="170"/>
      <c r="AK16" s="170"/>
      <c r="AL16" s="170"/>
      <c r="AM16" s="145"/>
      <c r="AN16" s="170"/>
      <c r="AO16" s="170"/>
      <c r="AP16" s="171"/>
      <c r="AQ16" s="170"/>
      <c r="AR16" s="170"/>
      <c r="AS16" s="170"/>
      <c r="AT16" s="145"/>
      <c r="AU16" s="170"/>
      <c r="AV16" s="170"/>
      <c r="AW16" s="170"/>
      <c r="AX16" s="170"/>
      <c r="AY16" s="170"/>
      <c r="AZ16" s="170"/>
      <c r="BA16" s="170"/>
      <c r="BB16" s="170"/>
      <c r="BC16" s="145"/>
      <c r="BD16" s="170"/>
      <c r="BE16" s="170"/>
      <c r="BF16" s="170"/>
      <c r="BG16" s="170"/>
      <c r="BH16" s="145"/>
      <c r="BI16" s="170"/>
      <c r="BJ16" s="170"/>
      <c r="BK16" s="170"/>
      <c r="BL16" s="170"/>
      <c r="BM16" s="145"/>
      <c r="BN16" s="170"/>
      <c r="BO16" s="170"/>
      <c r="BP16" s="170"/>
      <c r="BQ16" s="170"/>
      <c r="BR16" s="145"/>
      <c r="BS16" s="170"/>
      <c r="BT16" s="171"/>
    </row>
    <row r="17" spans="1:72" ht="34.5" customHeight="1">
      <c r="A17" s="331">
        <v>6</v>
      </c>
      <c r="B17" s="488" t="s">
        <v>358</v>
      </c>
      <c r="C17" s="488" t="s">
        <v>240</v>
      </c>
      <c r="D17" s="488"/>
      <c r="E17" s="489" t="s">
        <v>386</v>
      </c>
      <c r="F17" s="490" t="s">
        <v>716</v>
      </c>
      <c r="G17" s="491" t="s">
        <v>240</v>
      </c>
      <c r="H17" s="494"/>
      <c r="I17" s="492">
        <v>20</v>
      </c>
      <c r="J17" s="492">
        <v>60</v>
      </c>
      <c r="K17" s="493">
        <f t="shared" si="0"/>
        <v>59.1</v>
      </c>
      <c r="L17" s="494" t="s">
        <v>387</v>
      </c>
      <c r="M17" s="492">
        <v>1</v>
      </c>
      <c r="N17" s="495"/>
      <c r="P17" s="170"/>
      <c r="Q17" s="145"/>
      <c r="R17" s="170"/>
      <c r="S17" s="170"/>
      <c r="T17" s="145"/>
      <c r="U17" s="170"/>
      <c r="V17" s="170"/>
      <c r="W17" s="170"/>
      <c r="X17" s="170"/>
      <c r="Y17" s="170"/>
      <c r="Z17" s="170"/>
      <c r="AA17" s="170"/>
      <c r="AB17" s="145"/>
      <c r="AC17" s="171"/>
      <c r="AD17" s="145"/>
      <c r="AE17" s="145"/>
      <c r="AF17" s="145"/>
      <c r="AG17" s="170"/>
      <c r="AH17" s="170"/>
      <c r="AI17" s="170"/>
      <c r="AJ17" s="170"/>
      <c r="AK17" s="170"/>
      <c r="AL17" s="170"/>
      <c r="AM17" s="145"/>
      <c r="AN17" s="170"/>
      <c r="AO17" s="170"/>
      <c r="AP17" s="171"/>
      <c r="AQ17" s="170"/>
      <c r="AR17" s="170"/>
      <c r="AS17" s="170"/>
      <c r="AT17" s="145"/>
      <c r="AU17" s="170"/>
      <c r="AV17" s="170"/>
      <c r="AW17" s="170"/>
      <c r="AX17" s="170"/>
      <c r="AY17" s="170"/>
      <c r="AZ17" s="170"/>
      <c r="BA17" s="170"/>
      <c r="BB17" s="170"/>
      <c r="BC17" s="145"/>
      <c r="BD17" s="170"/>
      <c r="BE17" s="170"/>
      <c r="BF17" s="170"/>
      <c r="BG17" s="170"/>
      <c r="BH17" s="145"/>
      <c r="BI17" s="170"/>
      <c r="BJ17" s="170"/>
      <c r="BK17" s="170"/>
      <c r="BL17" s="170"/>
      <c r="BM17" s="145"/>
      <c r="BN17" s="170"/>
      <c r="BO17" s="170"/>
      <c r="BP17" s="170"/>
      <c r="BQ17" s="170"/>
      <c r="BR17" s="145"/>
      <c r="BS17" s="170"/>
      <c r="BT17" s="171"/>
    </row>
    <row r="18" spans="1:72" ht="37.5" customHeight="1">
      <c r="A18" s="331">
        <v>7</v>
      </c>
      <c r="B18" s="488" t="s">
        <v>358</v>
      </c>
      <c r="C18" s="488" t="s">
        <v>240</v>
      </c>
      <c r="D18" s="488"/>
      <c r="E18" s="489" t="s">
        <v>386</v>
      </c>
      <c r="F18" s="490" t="s">
        <v>717</v>
      </c>
      <c r="G18" s="491" t="s">
        <v>240</v>
      </c>
      <c r="H18" s="494"/>
      <c r="I18" s="492">
        <v>20</v>
      </c>
      <c r="J18" s="492">
        <v>90</v>
      </c>
      <c r="K18" s="493">
        <f t="shared" si="0"/>
        <v>88.65</v>
      </c>
      <c r="L18" s="494" t="s">
        <v>387</v>
      </c>
      <c r="M18" s="492">
        <v>1</v>
      </c>
      <c r="N18" s="495"/>
      <c r="P18" s="170"/>
      <c r="Q18" s="145"/>
      <c r="R18" s="170"/>
      <c r="S18" s="170"/>
      <c r="T18" s="145"/>
      <c r="U18" s="170"/>
      <c r="V18" s="170"/>
      <c r="W18" s="170"/>
      <c r="X18" s="170"/>
      <c r="Y18" s="170"/>
      <c r="Z18" s="170"/>
      <c r="AA18" s="170"/>
      <c r="AB18" s="145"/>
      <c r="AC18" s="171"/>
      <c r="AD18" s="145"/>
      <c r="AE18" s="145"/>
      <c r="AF18" s="145"/>
      <c r="AG18" s="170"/>
      <c r="AH18" s="170"/>
      <c r="AI18" s="170"/>
      <c r="AJ18" s="170"/>
      <c r="AK18" s="170"/>
      <c r="AL18" s="170"/>
      <c r="AM18" s="145"/>
      <c r="AN18" s="170"/>
      <c r="AO18" s="170"/>
      <c r="AP18" s="171"/>
      <c r="AQ18" s="170"/>
      <c r="AR18" s="170"/>
      <c r="AS18" s="170"/>
      <c r="AT18" s="145"/>
      <c r="AU18" s="170"/>
      <c r="AV18" s="170"/>
      <c r="AW18" s="170"/>
      <c r="AX18" s="170"/>
      <c r="AY18" s="170"/>
      <c r="AZ18" s="170"/>
      <c r="BA18" s="170"/>
      <c r="BB18" s="170"/>
      <c r="BC18" s="145"/>
      <c r="BD18" s="170"/>
      <c r="BE18" s="170"/>
      <c r="BF18" s="170"/>
      <c r="BG18" s="170"/>
      <c r="BH18" s="145"/>
      <c r="BI18" s="170"/>
      <c r="BJ18" s="170"/>
      <c r="BK18" s="170"/>
      <c r="BL18" s="170"/>
      <c r="BM18" s="145"/>
      <c r="BN18" s="170"/>
      <c r="BO18" s="170"/>
      <c r="BP18" s="170"/>
      <c r="BQ18" s="170"/>
      <c r="BR18" s="145"/>
      <c r="BS18" s="170"/>
      <c r="BT18" s="171"/>
    </row>
    <row r="19" spans="1:72" ht="23.25" customHeight="1">
      <c r="A19" s="331">
        <v>8</v>
      </c>
      <c r="B19" s="488" t="s">
        <v>358</v>
      </c>
      <c r="C19" s="488" t="s">
        <v>240</v>
      </c>
      <c r="D19" s="488"/>
      <c r="E19" s="489" t="s">
        <v>386</v>
      </c>
      <c r="F19" s="490" t="s">
        <v>718</v>
      </c>
      <c r="G19" s="491" t="s">
        <v>240</v>
      </c>
      <c r="H19" s="494"/>
      <c r="I19" s="492">
        <v>20</v>
      </c>
      <c r="J19" s="492">
        <v>150</v>
      </c>
      <c r="K19" s="493">
        <f t="shared" si="0"/>
        <v>147.75</v>
      </c>
      <c r="L19" s="494" t="s">
        <v>387</v>
      </c>
      <c r="M19" s="492">
        <v>1</v>
      </c>
      <c r="N19" s="495"/>
      <c r="P19" s="170"/>
      <c r="Q19" s="145"/>
      <c r="R19" s="170"/>
      <c r="S19" s="170"/>
      <c r="T19" s="145"/>
      <c r="U19" s="170"/>
      <c r="V19" s="170"/>
      <c r="W19" s="170"/>
      <c r="X19" s="170"/>
      <c r="Y19" s="170"/>
      <c r="Z19" s="170"/>
      <c r="AA19" s="170"/>
      <c r="AB19" s="145"/>
      <c r="AC19" s="171"/>
      <c r="AD19" s="145"/>
      <c r="AE19" s="145"/>
      <c r="AF19" s="145"/>
      <c r="AG19" s="170"/>
      <c r="AH19" s="170"/>
      <c r="AI19" s="170"/>
      <c r="AJ19" s="170"/>
      <c r="AK19" s="170"/>
      <c r="AL19" s="170"/>
      <c r="AM19" s="145"/>
      <c r="AN19" s="170"/>
      <c r="AO19" s="170"/>
      <c r="AP19" s="171"/>
      <c r="AQ19" s="170"/>
      <c r="AR19" s="170"/>
      <c r="AS19" s="170"/>
      <c r="AT19" s="145"/>
      <c r="AU19" s="170"/>
      <c r="AV19" s="170"/>
      <c r="AW19" s="170"/>
      <c r="AX19" s="170"/>
      <c r="AY19" s="170"/>
      <c r="AZ19" s="170"/>
      <c r="BA19" s="170"/>
      <c r="BB19" s="170"/>
      <c r="BC19" s="145"/>
      <c r="BD19" s="170"/>
      <c r="BE19" s="170"/>
      <c r="BF19" s="170"/>
      <c r="BG19" s="170"/>
      <c r="BH19" s="145"/>
      <c r="BI19" s="170"/>
      <c r="BJ19" s="170"/>
      <c r="BK19" s="170"/>
      <c r="BL19" s="170"/>
      <c r="BM19" s="145"/>
      <c r="BN19" s="170"/>
      <c r="BO19" s="170"/>
      <c r="BP19" s="170"/>
      <c r="BQ19" s="170"/>
      <c r="BR19" s="145"/>
      <c r="BS19" s="170"/>
      <c r="BT19" s="171"/>
    </row>
    <row r="20" spans="1:72" ht="23.25" customHeight="1">
      <c r="A20" s="331">
        <v>9</v>
      </c>
      <c r="B20" s="488" t="s">
        <v>358</v>
      </c>
      <c r="C20" s="488" t="s">
        <v>240</v>
      </c>
      <c r="D20" s="488"/>
      <c r="E20" s="489" t="s">
        <v>386</v>
      </c>
      <c r="F20" s="490" t="s">
        <v>719</v>
      </c>
      <c r="G20" s="491" t="s">
        <v>240</v>
      </c>
      <c r="H20" s="494"/>
      <c r="I20" s="492">
        <v>20</v>
      </c>
      <c r="J20" s="492">
        <v>200</v>
      </c>
      <c r="K20" s="493">
        <f t="shared" si="0"/>
        <v>197</v>
      </c>
      <c r="L20" s="494" t="s">
        <v>387</v>
      </c>
      <c r="M20" s="492">
        <v>1</v>
      </c>
      <c r="N20" s="495"/>
      <c r="P20" s="170"/>
      <c r="Q20" s="145"/>
      <c r="R20" s="170"/>
      <c r="S20" s="170"/>
      <c r="T20" s="145"/>
      <c r="U20" s="170"/>
      <c r="V20" s="170"/>
      <c r="W20" s="170"/>
      <c r="X20" s="170"/>
      <c r="Y20" s="170"/>
      <c r="Z20" s="170"/>
      <c r="AA20" s="170"/>
      <c r="AB20" s="145"/>
      <c r="AC20" s="171"/>
      <c r="AD20" s="145"/>
      <c r="AE20" s="145"/>
      <c r="AF20" s="145"/>
      <c r="AG20" s="170"/>
      <c r="AH20" s="170"/>
      <c r="AI20" s="170"/>
      <c r="AJ20" s="170"/>
      <c r="AK20" s="170"/>
      <c r="AL20" s="170"/>
      <c r="AM20" s="145"/>
      <c r="AN20" s="170"/>
      <c r="AO20" s="170"/>
      <c r="AP20" s="171"/>
      <c r="AQ20" s="170"/>
      <c r="AR20" s="170"/>
      <c r="AS20" s="170"/>
      <c r="AT20" s="145"/>
      <c r="AU20" s="170"/>
      <c r="AV20" s="170"/>
      <c r="AW20" s="170"/>
      <c r="AX20" s="170"/>
      <c r="AY20" s="170"/>
      <c r="AZ20" s="170"/>
      <c r="BA20" s="170"/>
      <c r="BB20" s="170"/>
      <c r="BC20" s="145"/>
      <c r="BD20" s="170"/>
      <c r="BE20" s="170"/>
      <c r="BF20" s="170"/>
      <c r="BG20" s="170"/>
      <c r="BH20" s="145"/>
      <c r="BI20" s="170"/>
      <c r="BJ20" s="170"/>
      <c r="BK20" s="170"/>
      <c r="BL20" s="170"/>
      <c r="BM20" s="145"/>
      <c r="BN20" s="170"/>
      <c r="BO20" s="170"/>
      <c r="BP20" s="170"/>
      <c r="BQ20" s="170"/>
      <c r="BR20" s="145"/>
      <c r="BS20" s="170"/>
      <c r="BT20" s="171"/>
    </row>
    <row r="21" spans="1:72" ht="23.25" customHeight="1">
      <c r="A21" s="331">
        <v>10</v>
      </c>
      <c r="B21" s="488" t="s">
        <v>358</v>
      </c>
      <c r="C21" s="488" t="s">
        <v>240</v>
      </c>
      <c r="D21" s="488"/>
      <c r="E21" s="489" t="s">
        <v>386</v>
      </c>
      <c r="F21" s="490" t="s">
        <v>720</v>
      </c>
      <c r="G21" s="491" t="s">
        <v>240</v>
      </c>
      <c r="H21" s="494"/>
      <c r="I21" s="492">
        <v>25</v>
      </c>
      <c r="J21" s="492">
        <v>50</v>
      </c>
      <c r="K21" s="493">
        <f t="shared" si="0"/>
        <v>49.25</v>
      </c>
      <c r="L21" s="494" t="s">
        <v>387</v>
      </c>
      <c r="M21" s="492">
        <v>1</v>
      </c>
      <c r="N21" s="495"/>
      <c r="P21" s="170"/>
      <c r="Q21" s="145"/>
      <c r="R21" s="170"/>
      <c r="S21" s="170"/>
      <c r="T21" s="145"/>
      <c r="U21" s="170"/>
      <c r="V21" s="170"/>
      <c r="W21" s="170"/>
      <c r="X21" s="170"/>
      <c r="Y21" s="170"/>
      <c r="Z21" s="170"/>
      <c r="AA21" s="170"/>
      <c r="AB21" s="145"/>
      <c r="AC21" s="171"/>
      <c r="AD21" s="145"/>
      <c r="AE21" s="145"/>
      <c r="AF21" s="145"/>
      <c r="AG21" s="170"/>
      <c r="AH21" s="170"/>
      <c r="AI21" s="170"/>
      <c r="AJ21" s="170"/>
      <c r="AK21" s="170"/>
      <c r="AL21" s="170"/>
      <c r="AM21" s="145"/>
      <c r="AN21" s="170"/>
      <c r="AO21" s="170"/>
      <c r="AP21" s="171"/>
      <c r="AQ21" s="170"/>
      <c r="AR21" s="170"/>
      <c r="AS21" s="170"/>
      <c r="AT21" s="145"/>
      <c r="AU21" s="170"/>
      <c r="AV21" s="170"/>
      <c r="AW21" s="170"/>
      <c r="AX21" s="170"/>
      <c r="AY21" s="170"/>
      <c r="AZ21" s="170"/>
      <c r="BA21" s="170"/>
      <c r="BB21" s="170"/>
      <c r="BC21" s="145"/>
      <c r="BD21" s="170"/>
      <c r="BE21" s="170"/>
      <c r="BF21" s="170"/>
      <c r="BG21" s="170"/>
      <c r="BH21" s="145"/>
      <c r="BI21" s="170"/>
      <c r="BJ21" s="170"/>
      <c r="BK21" s="170"/>
      <c r="BL21" s="170"/>
      <c r="BM21" s="145"/>
      <c r="BN21" s="170"/>
      <c r="BO21" s="170"/>
      <c r="BP21" s="170"/>
      <c r="BQ21" s="170"/>
      <c r="BR21" s="145"/>
      <c r="BS21" s="170"/>
      <c r="BT21" s="171"/>
    </row>
    <row r="22" spans="1:72" ht="23.25" customHeight="1">
      <c r="A22" s="331">
        <v>11</v>
      </c>
      <c r="B22" s="488" t="s">
        <v>358</v>
      </c>
      <c r="C22" s="488" t="s">
        <v>240</v>
      </c>
      <c r="D22" s="488"/>
      <c r="E22" s="489" t="s">
        <v>386</v>
      </c>
      <c r="F22" s="490" t="s">
        <v>721</v>
      </c>
      <c r="G22" s="491" t="s">
        <v>240</v>
      </c>
      <c r="H22" s="494"/>
      <c r="I22" s="492">
        <v>20</v>
      </c>
      <c r="J22" s="492">
        <v>30</v>
      </c>
      <c r="K22" s="493">
        <f t="shared" si="0"/>
        <v>29.55</v>
      </c>
      <c r="L22" s="494" t="s">
        <v>387</v>
      </c>
      <c r="M22" s="492">
        <v>1</v>
      </c>
      <c r="N22" s="495"/>
      <c r="P22" s="170"/>
      <c r="Q22" s="145"/>
      <c r="R22" s="170"/>
      <c r="S22" s="170"/>
      <c r="T22" s="145"/>
      <c r="U22" s="170"/>
      <c r="V22" s="170"/>
      <c r="W22" s="170"/>
      <c r="X22" s="170"/>
      <c r="Y22" s="170"/>
      <c r="Z22" s="170"/>
      <c r="AA22" s="170"/>
      <c r="AB22" s="145"/>
      <c r="AC22" s="171"/>
      <c r="AD22" s="145"/>
      <c r="AE22" s="145"/>
      <c r="AF22" s="145"/>
      <c r="AG22" s="170"/>
      <c r="AH22" s="170"/>
      <c r="AI22" s="170"/>
      <c r="AJ22" s="170"/>
      <c r="AK22" s="170"/>
      <c r="AL22" s="170"/>
      <c r="AM22" s="145"/>
      <c r="AN22" s="170"/>
      <c r="AO22" s="170"/>
      <c r="AP22" s="171"/>
      <c r="AQ22" s="170"/>
      <c r="AR22" s="170"/>
      <c r="AS22" s="170"/>
      <c r="AT22" s="145"/>
      <c r="AU22" s="170"/>
      <c r="AV22" s="170"/>
      <c r="AW22" s="170"/>
      <c r="AX22" s="170"/>
      <c r="AY22" s="170"/>
      <c r="AZ22" s="170"/>
      <c r="BA22" s="170"/>
      <c r="BB22" s="170"/>
      <c r="BC22" s="145"/>
      <c r="BD22" s="170"/>
      <c r="BE22" s="170"/>
      <c r="BF22" s="170"/>
      <c r="BG22" s="170"/>
      <c r="BH22" s="145"/>
      <c r="BI22" s="170"/>
      <c r="BJ22" s="170"/>
      <c r="BK22" s="170"/>
      <c r="BL22" s="170"/>
      <c r="BM22" s="145"/>
      <c r="BN22" s="170"/>
      <c r="BO22" s="170"/>
      <c r="BP22" s="170"/>
      <c r="BQ22" s="170"/>
      <c r="BR22" s="145"/>
      <c r="BS22" s="170"/>
      <c r="BT22" s="171"/>
    </row>
    <row r="23" spans="1:72" ht="23.25" customHeight="1">
      <c r="A23" s="331">
        <v>12</v>
      </c>
      <c r="B23" s="488" t="s">
        <v>358</v>
      </c>
      <c r="C23" s="488" t="s">
        <v>240</v>
      </c>
      <c r="D23" s="488"/>
      <c r="E23" s="489" t="s">
        <v>386</v>
      </c>
      <c r="F23" s="490" t="s">
        <v>722</v>
      </c>
      <c r="G23" s="491" t="s">
        <v>240</v>
      </c>
      <c r="H23" s="494"/>
      <c r="I23" s="492">
        <v>10</v>
      </c>
      <c r="J23" s="492">
        <v>150</v>
      </c>
      <c r="K23" s="493">
        <f t="shared" si="0"/>
        <v>147.75</v>
      </c>
      <c r="L23" s="494" t="s">
        <v>387</v>
      </c>
      <c r="M23" s="492">
        <v>1</v>
      </c>
      <c r="N23" s="495"/>
      <c r="P23" s="170"/>
      <c r="Q23" s="145"/>
      <c r="R23" s="170"/>
      <c r="S23" s="170"/>
      <c r="T23" s="145"/>
      <c r="U23" s="170"/>
      <c r="V23" s="170"/>
      <c r="W23" s="170"/>
      <c r="X23" s="170"/>
      <c r="Y23" s="170"/>
      <c r="Z23" s="170"/>
      <c r="AA23" s="170"/>
      <c r="AB23" s="145"/>
      <c r="AC23" s="171"/>
      <c r="AD23" s="145"/>
      <c r="AE23" s="145"/>
      <c r="AF23" s="145"/>
      <c r="AG23" s="170"/>
      <c r="AH23" s="170"/>
      <c r="AI23" s="170"/>
      <c r="AJ23" s="170"/>
      <c r="AK23" s="170"/>
      <c r="AL23" s="170"/>
      <c r="AM23" s="145"/>
      <c r="AN23" s="170"/>
      <c r="AO23" s="170"/>
      <c r="AP23" s="171"/>
      <c r="AQ23" s="170"/>
      <c r="AR23" s="170"/>
      <c r="AS23" s="170"/>
      <c r="AT23" s="145"/>
      <c r="AU23" s="170"/>
      <c r="AV23" s="170"/>
      <c r="AW23" s="170"/>
      <c r="AX23" s="170"/>
      <c r="AY23" s="170"/>
      <c r="AZ23" s="170"/>
      <c r="BA23" s="170"/>
      <c r="BB23" s="170"/>
      <c r="BC23" s="145"/>
      <c r="BD23" s="170"/>
      <c r="BE23" s="170"/>
      <c r="BF23" s="170"/>
      <c r="BG23" s="170"/>
      <c r="BH23" s="145"/>
      <c r="BI23" s="170"/>
      <c r="BJ23" s="170"/>
      <c r="BK23" s="170"/>
      <c r="BL23" s="170"/>
      <c r="BM23" s="145"/>
      <c r="BN23" s="170"/>
      <c r="BO23" s="170"/>
      <c r="BP23" s="170"/>
      <c r="BQ23" s="170"/>
      <c r="BR23" s="145"/>
      <c r="BS23" s="170"/>
      <c r="BT23" s="171"/>
    </row>
    <row r="24" spans="1:72" ht="30.75" customHeight="1">
      <c r="A24" s="331">
        <v>13</v>
      </c>
      <c r="B24" s="488" t="s">
        <v>358</v>
      </c>
      <c r="C24" s="488" t="s">
        <v>240</v>
      </c>
      <c r="D24" s="488"/>
      <c r="E24" s="489" t="s">
        <v>386</v>
      </c>
      <c r="F24" s="490" t="s">
        <v>723</v>
      </c>
      <c r="G24" s="491" t="s">
        <v>240</v>
      </c>
      <c r="H24" s="494"/>
      <c r="I24" s="492">
        <v>10</v>
      </c>
      <c r="J24" s="492">
        <v>30</v>
      </c>
      <c r="K24" s="493">
        <f t="shared" si="0"/>
        <v>29.55</v>
      </c>
      <c r="L24" s="494" t="s">
        <v>387</v>
      </c>
      <c r="M24" s="492">
        <v>1</v>
      </c>
      <c r="N24" s="495"/>
      <c r="P24" s="170"/>
      <c r="Q24" s="145"/>
      <c r="R24" s="170"/>
      <c r="S24" s="170"/>
      <c r="T24" s="145"/>
      <c r="U24" s="170"/>
      <c r="V24" s="170"/>
      <c r="W24" s="170"/>
      <c r="X24" s="170"/>
      <c r="Y24" s="170"/>
      <c r="Z24" s="170"/>
      <c r="AA24" s="170"/>
      <c r="AB24" s="145"/>
      <c r="AC24" s="171"/>
      <c r="AD24" s="145"/>
      <c r="AE24" s="145"/>
      <c r="AF24" s="145"/>
      <c r="AG24" s="170"/>
      <c r="AH24" s="170"/>
      <c r="AI24" s="170"/>
      <c r="AJ24" s="170"/>
      <c r="AK24" s="170"/>
      <c r="AL24" s="170"/>
      <c r="AM24" s="145"/>
      <c r="AN24" s="170"/>
      <c r="AO24" s="170"/>
      <c r="AP24" s="171"/>
      <c r="AQ24" s="170"/>
      <c r="AR24" s="170"/>
      <c r="AS24" s="170"/>
      <c r="AT24" s="145"/>
      <c r="AU24" s="170"/>
      <c r="AV24" s="170"/>
      <c r="AW24" s="170"/>
      <c r="AX24" s="170"/>
      <c r="AY24" s="170"/>
      <c r="AZ24" s="170"/>
      <c r="BA24" s="170"/>
      <c r="BB24" s="170"/>
      <c r="BC24" s="145"/>
      <c r="BD24" s="170"/>
      <c r="BE24" s="170"/>
      <c r="BF24" s="170"/>
      <c r="BG24" s="170"/>
      <c r="BH24" s="145"/>
      <c r="BI24" s="170"/>
      <c r="BJ24" s="170"/>
      <c r="BK24" s="170"/>
      <c r="BL24" s="170"/>
      <c r="BM24" s="145"/>
      <c r="BN24" s="170"/>
      <c r="BO24" s="170"/>
      <c r="BP24" s="170"/>
      <c r="BQ24" s="170"/>
      <c r="BR24" s="145"/>
      <c r="BS24" s="170"/>
      <c r="BT24" s="171"/>
    </row>
    <row r="25" spans="1:72" ht="43.5" customHeight="1">
      <c r="A25" s="331">
        <v>14</v>
      </c>
      <c r="B25" s="488" t="s">
        <v>358</v>
      </c>
      <c r="C25" s="488" t="s">
        <v>240</v>
      </c>
      <c r="D25" s="488"/>
      <c r="E25" s="489" t="s">
        <v>386</v>
      </c>
      <c r="F25" s="490" t="s">
        <v>724</v>
      </c>
      <c r="G25" s="491" t="s">
        <v>240</v>
      </c>
      <c r="H25" s="494"/>
      <c r="I25" s="492">
        <v>10</v>
      </c>
      <c r="J25" s="492">
        <v>50</v>
      </c>
      <c r="K25" s="493">
        <f t="shared" si="0"/>
        <v>49.25</v>
      </c>
      <c r="L25" s="494" t="s">
        <v>387</v>
      </c>
      <c r="M25" s="492">
        <v>1</v>
      </c>
      <c r="N25" s="495"/>
      <c r="P25" s="170"/>
      <c r="Q25" s="145"/>
      <c r="R25" s="170"/>
      <c r="S25" s="170"/>
      <c r="T25" s="145"/>
      <c r="U25" s="170"/>
      <c r="V25" s="170"/>
      <c r="W25" s="170"/>
      <c r="X25" s="170"/>
      <c r="Y25" s="170"/>
      <c r="Z25" s="170"/>
      <c r="AA25" s="170"/>
      <c r="AB25" s="145"/>
      <c r="AC25" s="171"/>
      <c r="AD25" s="145"/>
      <c r="AE25" s="145"/>
      <c r="AF25" s="145"/>
      <c r="AG25" s="170"/>
      <c r="AH25" s="170"/>
      <c r="AI25" s="170"/>
      <c r="AJ25" s="170"/>
      <c r="AK25" s="170"/>
      <c r="AL25" s="170"/>
      <c r="AM25" s="145"/>
      <c r="AN25" s="170"/>
      <c r="AO25" s="170"/>
      <c r="AP25" s="171"/>
      <c r="AQ25" s="170"/>
      <c r="AR25" s="170"/>
      <c r="AS25" s="170"/>
      <c r="AT25" s="145"/>
      <c r="AU25" s="170"/>
      <c r="AV25" s="170"/>
      <c r="AW25" s="170"/>
      <c r="AX25" s="170"/>
      <c r="AY25" s="170"/>
      <c r="AZ25" s="170"/>
      <c r="BA25" s="170"/>
      <c r="BB25" s="170"/>
      <c r="BC25" s="145"/>
      <c r="BD25" s="170"/>
      <c r="BE25" s="170"/>
      <c r="BF25" s="170"/>
      <c r="BG25" s="170"/>
      <c r="BH25" s="145"/>
      <c r="BI25" s="170"/>
      <c r="BJ25" s="170"/>
      <c r="BK25" s="170"/>
      <c r="BL25" s="170"/>
      <c r="BM25" s="145"/>
      <c r="BN25" s="170"/>
      <c r="BO25" s="170"/>
      <c r="BP25" s="170"/>
      <c r="BQ25" s="170"/>
      <c r="BR25" s="145"/>
      <c r="BS25" s="170"/>
      <c r="BT25" s="171"/>
    </row>
    <row r="26" spans="1:72" ht="23.25" customHeight="1">
      <c r="A26" s="331">
        <v>15</v>
      </c>
      <c r="B26" s="488" t="s">
        <v>358</v>
      </c>
      <c r="C26" s="488" t="s">
        <v>240</v>
      </c>
      <c r="D26" s="488"/>
      <c r="E26" s="489" t="s">
        <v>386</v>
      </c>
      <c r="F26" s="490" t="s">
        <v>725</v>
      </c>
      <c r="G26" s="491" t="s">
        <v>240</v>
      </c>
      <c r="H26" s="494"/>
      <c r="I26" s="492">
        <v>10</v>
      </c>
      <c r="J26" s="492">
        <v>50</v>
      </c>
      <c r="K26" s="493">
        <f t="shared" si="0"/>
        <v>49.25</v>
      </c>
      <c r="L26" s="494" t="s">
        <v>387</v>
      </c>
      <c r="M26" s="492">
        <v>1</v>
      </c>
      <c r="N26" s="495"/>
      <c r="P26" s="170"/>
      <c r="Q26" s="145"/>
      <c r="R26" s="170"/>
      <c r="S26" s="170"/>
      <c r="T26" s="145"/>
      <c r="U26" s="170"/>
      <c r="V26" s="170"/>
      <c r="W26" s="170"/>
      <c r="X26" s="170"/>
      <c r="Y26" s="170"/>
      <c r="Z26" s="170"/>
      <c r="AA26" s="170"/>
      <c r="AB26" s="145"/>
      <c r="AC26" s="171"/>
      <c r="AD26" s="145"/>
      <c r="AE26" s="145"/>
      <c r="AF26" s="145"/>
      <c r="AG26" s="170"/>
      <c r="AH26" s="170"/>
      <c r="AI26" s="170"/>
      <c r="AJ26" s="170"/>
      <c r="AK26" s="170"/>
      <c r="AL26" s="170"/>
      <c r="AM26" s="145"/>
      <c r="AN26" s="170"/>
      <c r="AO26" s="170"/>
      <c r="AP26" s="171"/>
      <c r="AQ26" s="170"/>
      <c r="AR26" s="170"/>
      <c r="AS26" s="170"/>
      <c r="AT26" s="145"/>
      <c r="AU26" s="170"/>
      <c r="AV26" s="170"/>
      <c r="AW26" s="170"/>
      <c r="AX26" s="170"/>
      <c r="AY26" s="170"/>
      <c r="AZ26" s="170"/>
      <c r="BA26" s="170"/>
      <c r="BB26" s="170"/>
      <c r="BC26" s="145"/>
      <c r="BD26" s="170"/>
      <c r="BE26" s="170"/>
      <c r="BF26" s="170"/>
      <c r="BG26" s="170"/>
      <c r="BH26" s="145"/>
      <c r="BI26" s="170"/>
      <c r="BJ26" s="170"/>
      <c r="BK26" s="170"/>
      <c r="BL26" s="170"/>
      <c r="BM26" s="145"/>
      <c r="BN26" s="170"/>
      <c r="BO26" s="170"/>
      <c r="BP26" s="170"/>
      <c r="BQ26" s="170"/>
      <c r="BR26" s="145"/>
      <c r="BS26" s="170"/>
      <c r="BT26" s="171"/>
    </row>
    <row r="27" spans="1:72" ht="23.25" customHeight="1">
      <c r="A27" s="331">
        <v>16</v>
      </c>
      <c r="B27" s="488" t="s">
        <v>358</v>
      </c>
      <c r="C27" s="488" t="s">
        <v>240</v>
      </c>
      <c r="D27" s="488"/>
      <c r="E27" s="489" t="s">
        <v>386</v>
      </c>
      <c r="F27" s="490" t="s">
        <v>726</v>
      </c>
      <c r="G27" s="491" t="s">
        <v>240</v>
      </c>
      <c r="H27" s="494"/>
      <c r="I27" s="492">
        <v>10</v>
      </c>
      <c r="J27" s="492">
        <v>80</v>
      </c>
      <c r="K27" s="493">
        <f t="shared" si="0"/>
        <v>78.8</v>
      </c>
      <c r="L27" s="494" t="s">
        <v>387</v>
      </c>
      <c r="M27" s="492">
        <v>1</v>
      </c>
      <c r="N27" s="495"/>
      <c r="P27" s="170"/>
      <c r="Q27" s="145"/>
      <c r="R27" s="170"/>
      <c r="S27" s="170"/>
      <c r="T27" s="145"/>
      <c r="U27" s="170"/>
      <c r="V27" s="170"/>
      <c r="W27" s="170"/>
      <c r="X27" s="170"/>
      <c r="Y27" s="170"/>
      <c r="Z27" s="170"/>
      <c r="AA27" s="170"/>
      <c r="AB27" s="145"/>
      <c r="AC27" s="171"/>
      <c r="AD27" s="145"/>
      <c r="AE27" s="145"/>
      <c r="AF27" s="145"/>
      <c r="AG27" s="170"/>
      <c r="AH27" s="170"/>
      <c r="AI27" s="170"/>
      <c r="AJ27" s="170"/>
      <c r="AK27" s="170"/>
      <c r="AL27" s="170"/>
      <c r="AM27" s="145"/>
      <c r="AN27" s="170"/>
      <c r="AO27" s="170"/>
      <c r="AP27" s="171"/>
      <c r="AQ27" s="170"/>
      <c r="AR27" s="170"/>
      <c r="AS27" s="170"/>
      <c r="AT27" s="145"/>
      <c r="AU27" s="170"/>
      <c r="AV27" s="170"/>
      <c r="AW27" s="170"/>
      <c r="AX27" s="170"/>
      <c r="AY27" s="170"/>
      <c r="AZ27" s="170"/>
      <c r="BA27" s="170"/>
      <c r="BB27" s="170"/>
      <c r="BC27" s="145"/>
      <c r="BD27" s="170"/>
      <c r="BE27" s="170"/>
      <c r="BF27" s="170"/>
      <c r="BG27" s="170"/>
      <c r="BH27" s="145"/>
      <c r="BI27" s="170"/>
      <c r="BJ27" s="170"/>
      <c r="BK27" s="170"/>
      <c r="BL27" s="170"/>
      <c r="BM27" s="145"/>
      <c r="BN27" s="170"/>
      <c r="BO27" s="170"/>
      <c r="BP27" s="170"/>
      <c r="BQ27" s="170"/>
      <c r="BR27" s="145"/>
      <c r="BS27" s="170"/>
      <c r="BT27" s="171"/>
    </row>
    <row r="28" spans="1:72" ht="43.5" customHeight="1">
      <c r="A28" s="331">
        <v>17</v>
      </c>
      <c r="B28" s="488" t="s">
        <v>358</v>
      </c>
      <c r="C28" s="488" t="s">
        <v>240</v>
      </c>
      <c r="D28" s="488"/>
      <c r="E28" s="489" t="s">
        <v>386</v>
      </c>
      <c r="F28" s="490" t="s">
        <v>727</v>
      </c>
      <c r="G28" s="491" t="s">
        <v>240</v>
      </c>
      <c r="H28" s="494"/>
      <c r="I28" s="492">
        <v>20</v>
      </c>
      <c r="J28" s="492">
        <v>150</v>
      </c>
      <c r="K28" s="493">
        <f t="shared" si="0"/>
        <v>147.75</v>
      </c>
      <c r="L28" s="494" t="s">
        <v>387</v>
      </c>
      <c r="M28" s="492">
        <v>1</v>
      </c>
      <c r="N28" s="495"/>
      <c r="P28" s="170"/>
      <c r="Q28" s="145"/>
      <c r="R28" s="170"/>
      <c r="S28" s="170"/>
      <c r="T28" s="145"/>
      <c r="U28" s="170"/>
      <c r="V28" s="170"/>
      <c r="W28" s="170"/>
      <c r="X28" s="170"/>
      <c r="Y28" s="170"/>
      <c r="Z28" s="170"/>
      <c r="AA28" s="170"/>
      <c r="AB28" s="145"/>
      <c r="AC28" s="171"/>
      <c r="AD28" s="145"/>
      <c r="AE28" s="145"/>
      <c r="AF28" s="145"/>
      <c r="AG28" s="170"/>
      <c r="AH28" s="170"/>
      <c r="AI28" s="170"/>
      <c r="AJ28" s="170"/>
      <c r="AK28" s="170"/>
      <c r="AL28" s="170"/>
      <c r="AM28" s="145"/>
      <c r="AN28" s="170"/>
      <c r="AO28" s="170"/>
      <c r="AP28" s="171"/>
      <c r="AQ28" s="170"/>
      <c r="AR28" s="170"/>
      <c r="AS28" s="170"/>
      <c r="AT28" s="145"/>
      <c r="AU28" s="170"/>
      <c r="AV28" s="170"/>
      <c r="AW28" s="170"/>
      <c r="AX28" s="170"/>
      <c r="AY28" s="170"/>
      <c r="AZ28" s="170"/>
      <c r="BA28" s="170"/>
      <c r="BB28" s="170"/>
      <c r="BC28" s="145"/>
      <c r="BD28" s="170"/>
      <c r="BE28" s="170"/>
      <c r="BF28" s="170"/>
      <c r="BG28" s="170"/>
      <c r="BH28" s="145"/>
      <c r="BI28" s="170"/>
      <c r="BJ28" s="170"/>
      <c r="BK28" s="170"/>
      <c r="BL28" s="170"/>
      <c r="BM28" s="145"/>
      <c r="BN28" s="170"/>
      <c r="BO28" s="170"/>
      <c r="BP28" s="170"/>
      <c r="BQ28" s="170"/>
      <c r="BR28" s="145"/>
      <c r="BS28" s="170"/>
      <c r="BT28" s="171"/>
    </row>
    <row r="29" spans="1:72" ht="33" customHeight="1">
      <c r="A29" s="331">
        <v>18</v>
      </c>
      <c r="B29" s="488" t="s">
        <v>358</v>
      </c>
      <c r="C29" s="488" t="s">
        <v>240</v>
      </c>
      <c r="D29" s="488"/>
      <c r="E29" s="489" t="s">
        <v>386</v>
      </c>
      <c r="F29" s="490" t="s">
        <v>728</v>
      </c>
      <c r="G29" s="491" t="s">
        <v>240</v>
      </c>
      <c r="H29" s="494"/>
      <c r="I29" s="492">
        <v>5</v>
      </c>
      <c r="J29" s="492">
        <v>30</v>
      </c>
      <c r="K29" s="493">
        <f t="shared" si="0"/>
        <v>29.55</v>
      </c>
      <c r="L29" s="494" t="s">
        <v>387</v>
      </c>
      <c r="M29" s="492">
        <v>1</v>
      </c>
      <c r="N29" s="495"/>
      <c r="P29" s="170"/>
      <c r="Q29" s="145"/>
      <c r="R29" s="170"/>
      <c r="S29" s="170"/>
      <c r="T29" s="145"/>
      <c r="U29" s="170"/>
      <c r="V29" s="170"/>
      <c r="W29" s="170"/>
      <c r="X29" s="170"/>
      <c r="Y29" s="170"/>
      <c r="Z29" s="170"/>
      <c r="AA29" s="170"/>
      <c r="AB29" s="145"/>
      <c r="AC29" s="171"/>
      <c r="AD29" s="145"/>
      <c r="AE29" s="145"/>
      <c r="AF29" s="145"/>
      <c r="AG29" s="170"/>
      <c r="AH29" s="170"/>
      <c r="AI29" s="170"/>
      <c r="AJ29" s="170"/>
      <c r="AK29" s="170"/>
      <c r="AL29" s="170"/>
      <c r="AM29" s="145"/>
      <c r="AN29" s="170"/>
      <c r="AO29" s="170"/>
      <c r="AP29" s="171"/>
      <c r="AQ29" s="170"/>
      <c r="AR29" s="170"/>
      <c r="AS29" s="170"/>
      <c r="AT29" s="145"/>
      <c r="AU29" s="170"/>
      <c r="AV29" s="170"/>
      <c r="AW29" s="170"/>
      <c r="AX29" s="170"/>
      <c r="AY29" s="170"/>
      <c r="AZ29" s="170"/>
      <c r="BA29" s="170"/>
      <c r="BB29" s="170"/>
      <c r="BC29" s="145"/>
      <c r="BD29" s="170"/>
      <c r="BE29" s="170"/>
      <c r="BF29" s="170"/>
      <c r="BG29" s="170"/>
      <c r="BH29" s="145"/>
      <c r="BI29" s="170"/>
      <c r="BJ29" s="170"/>
      <c r="BK29" s="170"/>
      <c r="BL29" s="170"/>
      <c r="BM29" s="145"/>
      <c r="BN29" s="170"/>
      <c r="BO29" s="170"/>
      <c r="BP29" s="170"/>
      <c r="BQ29" s="170"/>
      <c r="BR29" s="145"/>
      <c r="BS29" s="170"/>
      <c r="BT29" s="171"/>
    </row>
    <row r="30" spans="1:72" ht="23.25" customHeight="1">
      <c r="A30" s="331">
        <v>19</v>
      </c>
      <c r="B30" s="488" t="s">
        <v>358</v>
      </c>
      <c r="C30" s="488" t="s">
        <v>240</v>
      </c>
      <c r="D30" s="488"/>
      <c r="E30" s="489" t="s">
        <v>386</v>
      </c>
      <c r="F30" s="490" t="s">
        <v>729</v>
      </c>
      <c r="G30" s="491" t="s">
        <v>240</v>
      </c>
      <c r="H30" s="494"/>
      <c r="I30" s="492">
        <v>25</v>
      </c>
      <c r="J30" s="492">
        <v>80</v>
      </c>
      <c r="K30" s="493">
        <f t="shared" si="0"/>
        <v>78.8</v>
      </c>
      <c r="L30" s="494" t="s">
        <v>387</v>
      </c>
      <c r="M30" s="492">
        <v>1</v>
      </c>
      <c r="N30" s="495"/>
      <c r="P30" s="170"/>
      <c r="Q30" s="145"/>
      <c r="R30" s="170"/>
      <c r="S30" s="170"/>
      <c r="T30" s="145"/>
      <c r="U30" s="170"/>
      <c r="V30" s="170"/>
      <c r="W30" s="170"/>
      <c r="X30" s="170"/>
      <c r="Y30" s="170"/>
      <c r="Z30" s="170"/>
      <c r="AA30" s="170"/>
      <c r="AB30" s="145"/>
      <c r="AC30" s="171"/>
      <c r="AD30" s="145"/>
      <c r="AE30" s="145"/>
      <c r="AF30" s="145"/>
      <c r="AG30" s="170"/>
      <c r="AH30" s="170"/>
      <c r="AI30" s="170"/>
      <c r="AJ30" s="170"/>
      <c r="AK30" s="170"/>
      <c r="AL30" s="170"/>
      <c r="AM30" s="145"/>
      <c r="AN30" s="170"/>
      <c r="AO30" s="170"/>
      <c r="AP30" s="171"/>
      <c r="AQ30" s="170"/>
      <c r="AR30" s="170"/>
      <c r="AS30" s="170"/>
      <c r="AT30" s="145"/>
      <c r="AU30" s="170"/>
      <c r="AV30" s="170"/>
      <c r="AW30" s="170"/>
      <c r="AX30" s="170"/>
      <c r="AY30" s="170"/>
      <c r="AZ30" s="170"/>
      <c r="BA30" s="170"/>
      <c r="BB30" s="170"/>
      <c r="BC30" s="145"/>
      <c r="BD30" s="170"/>
      <c r="BE30" s="170"/>
      <c r="BF30" s="170"/>
      <c r="BG30" s="170"/>
      <c r="BH30" s="145"/>
      <c r="BI30" s="170"/>
      <c r="BJ30" s="170"/>
      <c r="BK30" s="170"/>
      <c r="BL30" s="170"/>
      <c r="BM30" s="145"/>
      <c r="BN30" s="170"/>
      <c r="BO30" s="170"/>
      <c r="BP30" s="170"/>
      <c r="BQ30" s="170"/>
      <c r="BR30" s="145"/>
      <c r="BS30" s="170"/>
      <c r="BT30" s="171"/>
    </row>
    <row r="31" spans="1:72" ht="23.25" customHeight="1">
      <c r="A31" s="331">
        <v>20</v>
      </c>
      <c r="B31" s="488" t="s">
        <v>358</v>
      </c>
      <c r="C31" s="488" t="s">
        <v>240</v>
      </c>
      <c r="D31" s="488"/>
      <c r="E31" s="489" t="s">
        <v>386</v>
      </c>
      <c r="F31" s="490" t="s">
        <v>730</v>
      </c>
      <c r="G31" s="491" t="s">
        <v>240</v>
      </c>
      <c r="H31" s="494"/>
      <c r="I31" s="492">
        <v>20</v>
      </c>
      <c r="J31" s="492">
        <v>30</v>
      </c>
      <c r="K31" s="493">
        <f t="shared" si="0"/>
        <v>29.55</v>
      </c>
      <c r="L31" s="494" t="s">
        <v>387</v>
      </c>
      <c r="M31" s="492">
        <v>1</v>
      </c>
      <c r="N31" s="495"/>
      <c r="P31" s="170"/>
      <c r="Q31" s="145"/>
      <c r="R31" s="170"/>
      <c r="S31" s="170"/>
      <c r="T31" s="145"/>
      <c r="U31" s="170"/>
      <c r="V31" s="170"/>
      <c r="W31" s="170"/>
      <c r="X31" s="170"/>
      <c r="Y31" s="170"/>
      <c r="Z31" s="170"/>
      <c r="AA31" s="170"/>
      <c r="AB31" s="145"/>
      <c r="AC31" s="171"/>
      <c r="AD31" s="145"/>
      <c r="AE31" s="145"/>
      <c r="AF31" s="145"/>
      <c r="AG31" s="170"/>
      <c r="AH31" s="170"/>
      <c r="AI31" s="170"/>
      <c r="AJ31" s="170"/>
      <c r="AK31" s="170"/>
      <c r="AL31" s="170"/>
      <c r="AM31" s="145"/>
      <c r="AN31" s="170"/>
      <c r="AO31" s="170"/>
      <c r="AP31" s="171"/>
      <c r="AQ31" s="170"/>
      <c r="AR31" s="170"/>
      <c r="AS31" s="170"/>
      <c r="AT31" s="145"/>
      <c r="AU31" s="170"/>
      <c r="AV31" s="170"/>
      <c r="AW31" s="170"/>
      <c r="AX31" s="170"/>
      <c r="AY31" s="170"/>
      <c r="AZ31" s="170"/>
      <c r="BA31" s="170"/>
      <c r="BB31" s="170"/>
      <c r="BC31" s="145"/>
      <c r="BD31" s="170"/>
      <c r="BE31" s="170"/>
      <c r="BF31" s="170"/>
      <c r="BG31" s="170"/>
      <c r="BH31" s="145"/>
      <c r="BI31" s="170"/>
      <c r="BJ31" s="170"/>
      <c r="BK31" s="170"/>
      <c r="BL31" s="170"/>
      <c r="BM31" s="145"/>
      <c r="BN31" s="170"/>
      <c r="BO31" s="170"/>
      <c r="BP31" s="170"/>
      <c r="BQ31" s="170"/>
      <c r="BR31" s="145"/>
      <c r="BS31" s="170"/>
      <c r="BT31" s="171"/>
    </row>
    <row r="32" spans="1:72" ht="23.25" customHeight="1">
      <c r="A32" s="331">
        <v>21</v>
      </c>
      <c r="B32" s="488" t="s">
        <v>710</v>
      </c>
      <c r="C32" s="488" t="s">
        <v>240</v>
      </c>
      <c r="D32" s="488"/>
      <c r="E32" s="489" t="s">
        <v>386</v>
      </c>
      <c r="F32" s="490" t="s">
        <v>731</v>
      </c>
      <c r="G32" s="491" t="s">
        <v>240</v>
      </c>
      <c r="H32" s="494"/>
      <c r="I32" s="492">
        <v>25</v>
      </c>
      <c r="J32" s="492">
        <v>40</v>
      </c>
      <c r="K32" s="493">
        <f t="shared" si="0"/>
        <v>39.4</v>
      </c>
      <c r="L32" s="494" t="s">
        <v>387</v>
      </c>
      <c r="M32" s="492">
        <v>1</v>
      </c>
      <c r="N32" s="495"/>
      <c r="P32" s="170"/>
      <c r="Q32" s="145"/>
      <c r="R32" s="170"/>
      <c r="S32" s="170"/>
      <c r="T32" s="145"/>
      <c r="U32" s="170"/>
      <c r="V32" s="170"/>
      <c r="W32" s="170"/>
      <c r="X32" s="170"/>
      <c r="Y32" s="170"/>
      <c r="Z32" s="170"/>
      <c r="AA32" s="170"/>
      <c r="AB32" s="145"/>
      <c r="AC32" s="171"/>
      <c r="AD32" s="145"/>
      <c r="AE32" s="145"/>
      <c r="AF32" s="145"/>
      <c r="AG32" s="170"/>
      <c r="AH32" s="170"/>
      <c r="AI32" s="170"/>
      <c r="AJ32" s="170"/>
      <c r="AK32" s="170"/>
      <c r="AL32" s="170"/>
      <c r="AM32" s="145"/>
      <c r="AN32" s="170"/>
      <c r="AO32" s="170"/>
      <c r="AP32" s="171"/>
      <c r="AQ32" s="170"/>
      <c r="AR32" s="170"/>
      <c r="AS32" s="170"/>
      <c r="AT32" s="145"/>
      <c r="AU32" s="170"/>
      <c r="AV32" s="170"/>
      <c r="AW32" s="170"/>
      <c r="AX32" s="170"/>
      <c r="AY32" s="170"/>
      <c r="AZ32" s="170"/>
      <c r="BA32" s="170"/>
      <c r="BB32" s="170"/>
      <c r="BC32" s="145"/>
      <c r="BD32" s="170"/>
      <c r="BE32" s="170"/>
      <c r="BF32" s="170"/>
      <c r="BG32" s="170"/>
      <c r="BH32" s="145"/>
      <c r="BI32" s="170"/>
      <c r="BJ32" s="170"/>
      <c r="BK32" s="170"/>
      <c r="BL32" s="170"/>
      <c r="BM32" s="145"/>
      <c r="BN32" s="170"/>
      <c r="BO32" s="170"/>
      <c r="BP32" s="170"/>
      <c r="BQ32" s="170"/>
      <c r="BR32" s="145"/>
      <c r="BS32" s="170"/>
      <c r="BT32" s="171"/>
    </row>
    <row r="33" spans="1:72" ht="23.25" customHeight="1">
      <c r="A33" s="331">
        <v>22</v>
      </c>
      <c r="B33" s="488" t="s">
        <v>358</v>
      </c>
      <c r="C33" s="488" t="s">
        <v>240</v>
      </c>
      <c r="D33" s="488"/>
      <c r="E33" s="489" t="s">
        <v>386</v>
      </c>
      <c r="F33" s="490" t="s">
        <v>732</v>
      </c>
      <c r="G33" s="491" t="s">
        <v>240</v>
      </c>
      <c r="H33" s="494"/>
      <c r="I33" s="492">
        <v>10</v>
      </c>
      <c r="J33" s="492">
        <v>50</v>
      </c>
      <c r="K33" s="493">
        <f t="shared" si="0"/>
        <v>49.25</v>
      </c>
      <c r="L33" s="494" t="s">
        <v>387</v>
      </c>
      <c r="M33" s="492">
        <v>1</v>
      </c>
      <c r="N33" s="495"/>
      <c r="P33" s="170"/>
      <c r="Q33" s="145"/>
      <c r="R33" s="170"/>
      <c r="S33" s="170"/>
      <c r="T33" s="145"/>
      <c r="U33" s="170"/>
      <c r="V33" s="170"/>
      <c r="W33" s="170"/>
      <c r="X33" s="170"/>
      <c r="Y33" s="170"/>
      <c r="Z33" s="170"/>
      <c r="AA33" s="170"/>
      <c r="AB33" s="145"/>
      <c r="AC33" s="171"/>
      <c r="AD33" s="145"/>
      <c r="AE33" s="145"/>
      <c r="AF33" s="145"/>
      <c r="AG33" s="170"/>
      <c r="AH33" s="170"/>
      <c r="AI33" s="170"/>
      <c r="AJ33" s="170"/>
      <c r="AK33" s="170"/>
      <c r="AL33" s="170"/>
      <c r="AM33" s="145"/>
      <c r="AN33" s="170"/>
      <c r="AO33" s="170"/>
      <c r="AP33" s="171"/>
      <c r="AQ33" s="170"/>
      <c r="AR33" s="170"/>
      <c r="AS33" s="170"/>
      <c r="AT33" s="145"/>
      <c r="AU33" s="170"/>
      <c r="AV33" s="170"/>
      <c r="AW33" s="170"/>
      <c r="AX33" s="170"/>
      <c r="AY33" s="170"/>
      <c r="AZ33" s="170"/>
      <c r="BA33" s="170"/>
      <c r="BB33" s="170"/>
      <c r="BC33" s="145"/>
      <c r="BD33" s="170"/>
      <c r="BE33" s="170"/>
      <c r="BF33" s="170"/>
      <c r="BG33" s="170"/>
      <c r="BH33" s="145"/>
      <c r="BI33" s="170"/>
      <c r="BJ33" s="170"/>
      <c r="BK33" s="170"/>
      <c r="BL33" s="170"/>
      <c r="BM33" s="145"/>
      <c r="BN33" s="170"/>
      <c r="BO33" s="170"/>
      <c r="BP33" s="170"/>
      <c r="BQ33" s="170"/>
      <c r="BR33" s="145"/>
      <c r="BS33" s="170"/>
      <c r="BT33" s="171"/>
    </row>
    <row r="34" spans="1:72" ht="23.25" customHeight="1">
      <c r="A34" s="331">
        <v>23</v>
      </c>
      <c r="B34" s="488" t="s">
        <v>358</v>
      </c>
      <c r="C34" s="488" t="s">
        <v>240</v>
      </c>
      <c r="D34" s="488"/>
      <c r="E34" s="489" t="s">
        <v>386</v>
      </c>
      <c r="F34" s="490" t="s">
        <v>733</v>
      </c>
      <c r="G34" s="491" t="s">
        <v>240</v>
      </c>
      <c r="H34" s="494"/>
      <c r="I34" s="492">
        <v>10</v>
      </c>
      <c r="J34" s="492">
        <v>50</v>
      </c>
      <c r="K34" s="493">
        <f t="shared" si="0"/>
        <v>49.25</v>
      </c>
      <c r="L34" s="494" t="s">
        <v>387</v>
      </c>
      <c r="M34" s="492">
        <v>1</v>
      </c>
      <c r="N34" s="495"/>
      <c r="P34" s="170"/>
      <c r="Q34" s="145"/>
      <c r="R34" s="170"/>
      <c r="S34" s="170"/>
      <c r="T34" s="145"/>
      <c r="U34" s="170"/>
      <c r="V34" s="170"/>
      <c r="W34" s="170"/>
      <c r="X34" s="170"/>
      <c r="Y34" s="170"/>
      <c r="Z34" s="170"/>
      <c r="AA34" s="170"/>
      <c r="AB34" s="145"/>
      <c r="AC34" s="171"/>
      <c r="AD34" s="145"/>
      <c r="AE34" s="145"/>
      <c r="AF34" s="145"/>
      <c r="AG34" s="170"/>
      <c r="AH34" s="170"/>
      <c r="AI34" s="170"/>
      <c r="AJ34" s="170"/>
      <c r="AK34" s="170"/>
      <c r="AL34" s="170"/>
      <c r="AM34" s="145"/>
      <c r="AN34" s="170"/>
      <c r="AO34" s="170"/>
      <c r="AP34" s="171"/>
      <c r="AQ34" s="170"/>
      <c r="AR34" s="170"/>
      <c r="AS34" s="170"/>
      <c r="AT34" s="145"/>
      <c r="AU34" s="170"/>
      <c r="AV34" s="170"/>
      <c r="AW34" s="170"/>
      <c r="AX34" s="170"/>
      <c r="AY34" s="170"/>
      <c r="AZ34" s="170"/>
      <c r="BA34" s="170"/>
      <c r="BB34" s="170"/>
      <c r="BC34" s="145"/>
      <c r="BD34" s="170"/>
      <c r="BE34" s="170"/>
      <c r="BF34" s="170"/>
      <c r="BG34" s="170"/>
      <c r="BH34" s="145"/>
      <c r="BI34" s="170"/>
      <c r="BJ34" s="170"/>
      <c r="BK34" s="170"/>
      <c r="BL34" s="170"/>
      <c r="BM34" s="145"/>
      <c r="BN34" s="170"/>
      <c r="BO34" s="170"/>
      <c r="BP34" s="170"/>
      <c r="BQ34" s="170"/>
      <c r="BR34" s="145"/>
      <c r="BS34" s="170"/>
      <c r="BT34" s="171"/>
    </row>
    <row r="35" spans="1:72" ht="23.25" customHeight="1">
      <c r="A35" s="331">
        <v>24</v>
      </c>
      <c r="B35" s="488" t="s">
        <v>358</v>
      </c>
      <c r="C35" s="488" t="s">
        <v>240</v>
      </c>
      <c r="D35" s="488"/>
      <c r="E35" s="489" t="s">
        <v>386</v>
      </c>
      <c r="F35" s="490" t="s">
        <v>734</v>
      </c>
      <c r="G35" s="491" t="s">
        <v>240</v>
      </c>
      <c r="H35" s="494"/>
      <c r="I35" s="492">
        <v>25</v>
      </c>
      <c r="J35" s="492">
        <v>50</v>
      </c>
      <c r="K35" s="493">
        <f t="shared" si="0"/>
        <v>49.25</v>
      </c>
      <c r="L35" s="494" t="s">
        <v>387</v>
      </c>
      <c r="M35" s="492">
        <v>1</v>
      </c>
      <c r="N35" s="495"/>
      <c r="P35" s="170"/>
      <c r="Q35" s="145"/>
      <c r="R35" s="170"/>
      <c r="S35" s="170"/>
      <c r="T35" s="145"/>
      <c r="U35" s="170"/>
      <c r="V35" s="170"/>
      <c r="W35" s="170"/>
      <c r="X35" s="170"/>
      <c r="Y35" s="170"/>
      <c r="Z35" s="170"/>
      <c r="AA35" s="170"/>
      <c r="AB35" s="145"/>
      <c r="AC35" s="171"/>
      <c r="AD35" s="145"/>
      <c r="AE35" s="145"/>
      <c r="AF35" s="145"/>
      <c r="AG35" s="170"/>
      <c r="AH35" s="170"/>
      <c r="AI35" s="170"/>
      <c r="AJ35" s="170"/>
      <c r="AK35" s="170"/>
      <c r="AL35" s="170"/>
      <c r="AM35" s="145"/>
      <c r="AN35" s="170"/>
      <c r="AO35" s="170"/>
      <c r="AP35" s="171"/>
      <c r="AQ35" s="170"/>
      <c r="AR35" s="170"/>
      <c r="AS35" s="170"/>
      <c r="AT35" s="145"/>
      <c r="AU35" s="170"/>
      <c r="AV35" s="170"/>
      <c r="AW35" s="170"/>
      <c r="AX35" s="170"/>
      <c r="AY35" s="170"/>
      <c r="AZ35" s="170"/>
      <c r="BA35" s="170"/>
      <c r="BB35" s="170"/>
      <c r="BC35" s="145"/>
      <c r="BD35" s="170"/>
      <c r="BE35" s="170"/>
      <c r="BF35" s="170"/>
      <c r="BG35" s="170"/>
      <c r="BH35" s="145"/>
      <c r="BI35" s="170"/>
      <c r="BJ35" s="170"/>
      <c r="BK35" s="170"/>
      <c r="BL35" s="170"/>
      <c r="BM35" s="145"/>
      <c r="BN35" s="170"/>
      <c r="BO35" s="170"/>
      <c r="BP35" s="170"/>
      <c r="BQ35" s="170"/>
      <c r="BR35" s="145"/>
      <c r="BS35" s="170"/>
      <c r="BT35" s="171"/>
    </row>
    <row r="36" spans="1:72" ht="23.25" customHeight="1">
      <c r="A36" s="331">
        <v>25</v>
      </c>
      <c r="B36" s="488" t="s">
        <v>358</v>
      </c>
      <c r="C36" s="488" t="s">
        <v>240</v>
      </c>
      <c r="D36" s="488"/>
      <c r="E36" s="489" t="s">
        <v>386</v>
      </c>
      <c r="F36" s="490" t="s">
        <v>735</v>
      </c>
      <c r="G36" s="491" t="s">
        <v>240</v>
      </c>
      <c r="H36" s="494"/>
      <c r="I36" s="492">
        <v>25</v>
      </c>
      <c r="J36" s="492">
        <v>60</v>
      </c>
      <c r="K36" s="493">
        <f t="shared" si="0"/>
        <v>59.1</v>
      </c>
      <c r="L36" s="494" t="s">
        <v>387</v>
      </c>
      <c r="M36" s="492">
        <v>1</v>
      </c>
      <c r="N36" s="495"/>
      <c r="P36" s="170"/>
      <c r="Q36" s="145"/>
      <c r="R36" s="170"/>
      <c r="S36" s="170"/>
      <c r="T36" s="145"/>
      <c r="U36" s="170"/>
      <c r="V36" s="170"/>
      <c r="W36" s="170"/>
      <c r="X36" s="170"/>
      <c r="Y36" s="170"/>
      <c r="Z36" s="170"/>
      <c r="AA36" s="170"/>
      <c r="AB36" s="145"/>
      <c r="AC36" s="171"/>
      <c r="AD36" s="145"/>
      <c r="AE36" s="145"/>
      <c r="AF36" s="145"/>
      <c r="AG36" s="170"/>
      <c r="AH36" s="170"/>
      <c r="AI36" s="170"/>
      <c r="AJ36" s="170"/>
      <c r="AK36" s="170"/>
      <c r="AL36" s="170"/>
      <c r="AM36" s="145"/>
      <c r="AN36" s="170"/>
      <c r="AO36" s="170"/>
      <c r="AP36" s="171"/>
      <c r="AQ36" s="170"/>
      <c r="AR36" s="170"/>
      <c r="AS36" s="170"/>
      <c r="AT36" s="145"/>
      <c r="AU36" s="170"/>
      <c r="AV36" s="170"/>
      <c r="AW36" s="170"/>
      <c r="AX36" s="170"/>
      <c r="AY36" s="170"/>
      <c r="AZ36" s="170"/>
      <c r="BA36" s="170"/>
      <c r="BB36" s="170"/>
      <c r="BC36" s="145"/>
      <c r="BD36" s="170"/>
      <c r="BE36" s="170"/>
      <c r="BF36" s="170"/>
      <c r="BG36" s="170"/>
      <c r="BH36" s="145"/>
      <c r="BI36" s="170"/>
      <c r="BJ36" s="170"/>
      <c r="BK36" s="170"/>
      <c r="BL36" s="170"/>
      <c r="BM36" s="145"/>
      <c r="BN36" s="170"/>
      <c r="BO36" s="170"/>
      <c r="BP36" s="170"/>
      <c r="BQ36" s="170"/>
      <c r="BR36" s="145"/>
      <c r="BS36" s="170"/>
      <c r="BT36" s="171"/>
    </row>
    <row r="37" spans="1:72" ht="42" customHeight="1">
      <c r="A37" s="331">
        <v>26</v>
      </c>
      <c r="B37" s="488" t="s">
        <v>358</v>
      </c>
      <c r="C37" s="488" t="s">
        <v>240</v>
      </c>
      <c r="D37" s="488"/>
      <c r="E37" s="489" t="s">
        <v>386</v>
      </c>
      <c r="F37" s="490" t="s">
        <v>736</v>
      </c>
      <c r="G37" s="491" t="s">
        <v>240</v>
      </c>
      <c r="H37" s="494"/>
      <c r="I37" s="492">
        <v>10</v>
      </c>
      <c r="J37" s="492">
        <v>30</v>
      </c>
      <c r="K37" s="493">
        <f t="shared" si="0"/>
        <v>29.55</v>
      </c>
      <c r="L37" s="494" t="s">
        <v>387</v>
      </c>
      <c r="M37" s="492">
        <v>1</v>
      </c>
      <c r="N37" s="495"/>
      <c r="P37" s="170"/>
      <c r="Q37" s="145"/>
      <c r="R37" s="170"/>
      <c r="S37" s="170"/>
      <c r="T37" s="145"/>
      <c r="U37" s="170"/>
      <c r="V37" s="170"/>
      <c r="W37" s="170"/>
      <c r="X37" s="170"/>
      <c r="Y37" s="170"/>
      <c r="Z37" s="170"/>
      <c r="AA37" s="170"/>
      <c r="AB37" s="145"/>
      <c r="AC37" s="171"/>
      <c r="AD37" s="145"/>
      <c r="AE37" s="145"/>
      <c r="AF37" s="145"/>
      <c r="AG37" s="170"/>
      <c r="AH37" s="170"/>
      <c r="AI37" s="170"/>
      <c r="AJ37" s="170"/>
      <c r="AK37" s="170"/>
      <c r="AL37" s="170"/>
      <c r="AM37" s="145"/>
      <c r="AN37" s="170"/>
      <c r="AO37" s="170"/>
      <c r="AP37" s="171"/>
      <c r="AQ37" s="170"/>
      <c r="AR37" s="170"/>
      <c r="AS37" s="170"/>
      <c r="AT37" s="145"/>
      <c r="AU37" s="170"/>
      <c r="AV37" s="170"/>
      <c r="AW37" s="170"/>
      <c r="AX37" s="170"/>
      <c r="AY37" s="170"/>
      <c r="AZ37" s="170"/>
      <c r="BA37" s="170"/>
      <c r="BB37" s="170"/>
      <c r="BC37" s="145"/>
      <c r="BD37" s="170"/>
      <c r="BE37" s="170"/>
      <c r="BF37" s="170"/>
      <c r="BG37" s="170"/>
      <c r="BH37" s="145"/>
      <c r="BI37" s="170"/>
      <c r="BJ37" s="170"/>
      <c r="BK37" s="170"/>
      <c r="BL37" s="170"/>
      <c r="BM37" s="145"/>
      <c r="BN37" s="170"/>
      <c r="BO37" s="170"/>
      <c r="BP37" s="170"/>
      <c r="BQ37" s="170"/>
      <c r="BR37" s="145"/>
      <c r="BS37" s="170"/>
      <c r="BT37" s="171"/>
    </row>
    <row r="38" spans="1:72" ht="23.25" customHeight="1">
      <c r="A38" s="331">
        <v>27</v>
      </c>
      <c r="B38" s="488" t="s">
        <v>358</v>
      </c>
      <c r="C38" s="488" t="s">
        <v>240</v>
      </c>
      <c r="D38" s="488"/>
      <c r="E38" s="489" t="s">
        <v>386</v>
      </c>
      <c r="F38" s="490" t="s">
        <v>737</v>
      </c>
      <c r="G38" s="491" t="s">
        <v>240</v>
      </c>
      <c r="H38" s="494"/>
      <c r="I38" s="492">
        <v>20</v>
      </c>
      <c r="J38" s="492">
        <v>80</v>
      </c>
      <c r="K38" s="493">
        <f t="shared" si="0"/>
        <v>78.8</v>
      </c>
      <c r="L38" s="494" t="s">
        <v>387</v>
      </c>
      <c r="M38" s="492">
        <v>1</v>
      </c>
      <c r="N38" s="495"/>
      <c r="P38" s="170"/>
      <c r="Q38" s="145"/>
      <c r="R38" s="170"/>
      <c r="S38" s="170"/>
      <c r="T38" s="145"/>
      <c r="U38" s="170"/>
      <c r="V38" s="170"/>
      <c r="W38" s="170"/>
      <c r="X38" s="170"/>
      <c r="Y38" s="170"/>
      <c r="Z38" s="170"/>
      <c r="AA38" s="170"/>
      <c r="AB38" s="145"/>
      <c r="AC38" s="171"/>
      <c r="AD38" s="145"/>
      <c r="AE38" s="145"/>
      <c r="AF38" s="145"/>
      <c r="AG38" s="170"/>
      <c r="AH38" s="170"/>
      <c r="AI38" s="170"/>
      <c r="AJ38" s="170"/>
      <c r="AK38" s="170"/>
      <c r="AL38" s="170"/>
      <c r="AM38" s="145"/>
      <c r="AN38" s="170"/>
      <c r="AO38" s="170"/>
      <c r="AP38" s="171"/>
      <c r="AQ38" s="170"/>
      <c r="AR38" s="170"/>
      <c r="AS38" s="170"/>
      <c r="AT38" s="145"/>
      <c r="AU38" s="170"/>
      <c r="AV38" s="170"/>
      <c r="AW38" s="170"/>
      <c r="AX38" s="170"/>
      <c r="AY38" s="170"/>
      <c r="AZ38" s="170"/>
      <c r="BA38" s="170"/>
      <c r="BB38" s="170"/>
      <c r="BC38" s="145"/>
      <c r="BD38" s="170"/>
      <c r="BE38" s="170"/>
      <c r="BF38" s="170"/>
      <c r="BG38" s="170"/>
      <c r="BH38" s="145"/>
      <c r="BI38" s="170"/>
      <c r="BJ38" s="170"/>
      <c r="BK38" s="170"/>
      <c r="BL38" s="170"/>
      <c r="BM38" s="145"/>
      <c r="BN38" s="170"/>
      <c r="BO38" s="170"/>
      <c r="BP38" s="170"/>
      <c r="BQ38" s="170"/>
      <c r="BR38" s="145"/>
      <c r="BS38" s="170"/>
      <c r="BT38" s="171"/>
    </row>
    <row r="39" spans="1:72" ht="23.25" customHeight="1">
      <c r="A39" s="331">
        <v>28</v>
      </c>
      <c r="B39" s="488" t="s">
        <v>358</v>
      </c>
      <c r="C39" s="488" t="s">
        <v>240</v>
      </c>
      <c r="D39" s="488"/>
      <c r="E39" s="489" t="s">
        <v>386</v>
      </c>
      <c r="F39" s="490" t="s">
        <v>738</v>
      </c>
      <c r="G39" s="491" t="s">
        <v>240</v>
      </c>
      <c r="H39" s="494"/>
      <c r="I39" s="492">
        <v>10</v>
      </c>
      <c r="J39" s="492">
        <v>50</v>
      </c>
      <c r="K39" s="493">
        <f t="shared" si="0"/>
        <v>49.25</v>
      </c>
      <c r="L39" s="494" t="s">
        <v>387</v>
      </c>
      <c r="M39" s="492">
        <v>1</v>
      </c>
      <c r="N39" s="495"/>
      <c r="P39" s="170"/>
      <c r="Q39" s="145"/>
      <c r="R39" s="170"/>
      <c r="S39" s="170"/>
      <c r="T39" s="145"/>
      <c r="U39" s="170"/>
      <c r="V39" s="170"/>
      <c r="W39" s="170"/>
      <c r="X39" s="170"/>
      <c r="Y39" s="170"/>
      <c r="Z39" s="170"/>
      <c r="AA39" s="170"/>
      <c r="AB39" s="145"/>
      <c r="AC39" s="171"/>
      <c r="AD39" s="145"/>
      <c r="AE39" s="145"/>
      <c r="AF39" s="145"/>
      <c r="AG39" s="170"/>
      <c r="AH39" s="170"/>
      <c r="AI39" s="170"/>
      <c r="AJ39" s="170"/>
      <c r="AK39" s="170"/>
      <c r="AL39" s="170"/>
      <c r="AM39" s="145"/>
      <c r="AN39" s="170"/>
      <c r="AO39" s="170"/>
      <c r="AP39" s="171"/>
      <c r="AQ39" s="170"/>
      <c r="AR39" s="170"/>
      <c r="AS39" s="170"/>
      <c r="AT39" s="145"/>
      <c r="AU39" s="170"/>
      <c r="AV39" s="170"/>
      <c r="AW39" s="170"/>
      <c r="AX39" s="170"/>
      <c r="AY39" s="170"/>
      <c r="AZ39" s="170"/>
      <c r="BA39" s="170"/>
      <c r="BB39" s="170"/>
      <c r="BC39" s="145"/>
      <c r="BD39" s="170"/>
      <c r="BE39" s="170"/>
      <c r="BF39" s="170"/>
      <c r="BG39" s="170"/>
      <c r="BH39" s="145"/>
      <c r="BI39" s="170"/>
      <c r="BJ39" s="170"/>
      <c r="BK39" s="170"/>
      <c r="BL39" s="170"/>
      <c r="BM39" s="145"/>
      <c r="BN39" s="170"/>
      <c r="BO39" s="170"/>
      <c r="BP39" s="170"/>
      <c r="BQ39" s="170"/>
      <c r="BR39" s="145"/>
      <c r="BS39" s="170"/>
      <c r="BT39" s="171"/>
    </row>
    <row r="40" spans="1:72" ht="23.25" customHeight="1">
      <c r="A40" s="331">
        <v>29</v>
      </c>
      <c r="B40" s="488" t="s">
        <v>358</v>
      </c>
      <c r="C40" s="488" t="s">
        <v>240</v>
      </c>
      <c r="D40" s="488"/>
      <c r="E40" s="489" t="s">
        <v>386</v>
      </c>
      <c r="F40" s="490" t="s">
        <v>739</v>
      </c>
      <c r="G40" s="491" t="s">
        <v>240</v>
      </c>
      <c r="H40" s="494"/>
      <c r="I40" s="492">
        <v>10</v>
      </c>
      <c r="J40" s="492">
        <v>50</v>
      </c>
      <c r="K40" s="493">
        <f t="shared" si="0"/>
        <v>49.25</v>
      </c>
      <c r="L40" s="494" t="s">
        <v>387</v>
      </c>
      <c r="M40" s="492">
        <v>1</v>
      </c>
      <c r="N40" s="495"/>
      <c r="P40" s="170"/>
      <c r="Q40" s="145"/>
      <c r="R40" s="170"/>
      <c r="S40" s="170"/>
      <c r="T40" s="145"/>
      <c r="U40" s="170"/>
      <c r="V40" s="170"/>
      <c r="W40" s="170"/>
      <c r="X40" s="170"/>
      <c r="Y40" s="170"/>
      <c r="Z40" s="170"/>
      <c r="AA40" s="170"/>
      <c r="AB40" s="145"/>
      <c r="AC40" s="171"/>
      <c r="AD40" s="145"/>
      <c r="AE40" s="145"/>
      <c r="AF40" s="145"/>
      <c r="AG40" s="170"/>
      <c r="AH40" s="170"/>
      <c r="AI40" s="170"/>
      <c r="AJ40" s="170"/>
      <c r="AK40" s="170"/>
      <c r="AL40" s="170"/>
      <c r="AM40" s="145"/>
      <c r="AN40" s="170"/>
      <c r="AO40" s="170"/>
      <c r="AP40" s="171"/>
      <c r="AQ40" s="170"/>
      <c r="AR40" s="170"/>
      <c r="AS40" s="170"/>
      <c r="AT40" s="145"/>
      <c r="AU40" s="170"/>
      <c r="AV40" s="170"/>
      <c r="AW40" s="170"/>
      <c r="AX40" s="170"/>
      <c r="AY40" s="170"/>
      <c r="AZ40" s="170"/>
      <c r="BA40" s="170"/>
      <c r="BB40" s="170"/>
      <c r="BC40" s="145"/>
      <c r="BD40" s="170"/>
      <c r="BE40" s="170"/>
      <c r="BF40" s="170"/>
      <c r="BG40" s="170"/>
      <c r="BH40" s="145"/>
      <c r="BI40" s="170"/>
      <c r="BJ40" s="170"/>
      <c r="BK40" s="170"/>
      <c r="BL40" s="170"/>
      <c r="BM40" s="145"/>
      <c r="BN40" s="170"/>
      <c r="BO40" s="170"/>
      <c r="BP40" s="170"/>
      <c r="BQ40" s="170"/>
      <c r="BR40" s="145"/>
      <c r="BS40" s="170"/>
      <c r="BT40" s="171"/>
    </row>
    <row r="41" spans="1:72" ht="23.25" customHeight="1">
      <c r="A41" s="331">
        <v>30</v>
      </c>
      <c r="B41" s="488" t="s">
        <v>358</v>
      </c>
      <c r="C41" s="488" t="s">
        <v>240</v>
      </c>
      <c r="D41" s="488"/>
      <c r="E41" s="489" t="s">
        <v>386</v>
      </c>
      <c r="F41" s="490" t="s">
        <v>740</v>
      </c>
      <c r="G41" s="491" t="s">
        <v>240</v>
      </c>
      <c r="H41" s="494"/>
      <c r="I41" s="492">
        <v>10</v>
      </c>
      <c r="J41" s="492">
        <v>25</v>
      </c>
      <c r="K41" s="493">
        <f t="shared" si="0"/>
        <v>24.625</v>
      </c>
      <c r="L41" s="494" t="s">
        <v>387</v>
      </c>
      <c r="M41" s="492">
        <v>1</v>
      </c>
      <c r="N41" s="495"/>
      <c r="P41" s="170"/>
      <c r="Q41" s="145"/>
      <c r="R41" s="170"/>
      <c r="S41" s="170"/>
      <c r="T41" s="145"/>
      <c r="U41" s="170"/>
      <c r="V41" s="170"/>
      <c r="W41" s="170"/>
      <c r="X41" s="170"/>
      <c r="Y41" s="170"/>
      <c r="Z41" s="170"/>
      <c r="AA41" s="170"/>
      <c r="AB41" s="145"/>
      <c r="AC41" s="171"/>
      <c r="AD41" s="145"/>
      <c r="AE41" s="145"/>
      <c r="AF41" s="145"/>
      <c r="AG41" s="170"/>
      <c r="AH41" s="170"/>
      <c r="AI41" s="170"/>
      <c r="AJ41" s="170"/>
      <c r="AK41" s="170"/>
      <c r="AL41" s="170"/>
      <c r="AM41" s="145"/>
      <c r="AN41" s="170"/>
      <c r="AO41" s="170"/>
      <c r="AP41" s="171"/>
      <c r="AQ41" s="170"/>
      <c r="AR41" s="170"/>
      <c r="AS41" s="170"/>
      <c r="AT41" s="145"/>
      <c r="AU41" s="170"/>
      <c r="AV41" s="170"/>
      <c r="AW41" s="170"/>
      <c r="AX41" s="170"/>
      <c r="AY41" s="170"/>
      <c r="AZ41" s="170"/>
      <c r="BA41" s="170"/>
      <c r="BB41" s="170"/>
      <c r="BC41" s="145"/>
      <c r="BD41" s="170"/>
      <c r="BE41" s="170"/>
      <c r="BF41" s="170"/>
      <c r="BG41" s="170"/>
      <c r="BH41" s="145"/>
      <c r="BI41" s="170"/>
      <c r="BJ41" s="170"/>
      <c r="BK41" s="170"/>
      <c r="BL41" s="170"/>
      <c r="BM41" s="145"/>
      <c r="BN41" s="170"/>
      <c r="BO41" s="170"/>
      <c r="BP41" s="170"/>
      <c r="BQ41" s="170"/>
      <c r="BR41" s="145"/>
      <c r="BS41" s="170"/>
      <c r="BT41" s="171"/>
    </row>
    <row r="42" spans="1:72" ht="23.25" customHeight="1">
      <c r="A42" s="331">
        <v>31</v>
      </c>
      <c r="B42" s="488" t="s">
        <v>358</v>
      </c>
      <c r="C42" s="488" t="s">
        <v>240</v>
      </c>
      <c r="D42" s="488"/>
      <c r="E42" s="489" t="s">
        <v>386</v>
      </c>
      <c r="F42" s="490" t="s">
        <v>741</v>
      </c>
      <c r="G42" s="491" t="s">
        <v>240</v>
      </c>
      <c r="H42" s="494"/>
      <c r="I42" s="492">
        <v>10</v>
      </c>
      <c r="J42" s="492">
        <v>30</v>
      </c>
      <c r="K42" s="493">
        <f t="shared" si="0"/>
        <v>29.55</v>
      </c>
      <c r="L42" s="494" t="s">
        <v>387</v>
      </c>
      <c r="M42" s="492">
        <v>1</v>
      </c>
      <c r="N42" s="495"/>
      <c r="P42" s="170"/>
      <c r="Q42" s="145"/>
      <c r="R42" s="170"/>
      <c r="S42" s="170"/>
      <c r="T42" s="145"/>
      <c r="U42" s="170"/>
      <c r="V42" s="170"/>
      <c r="W42" s="170"/>
      <c r="X42" s="170"/>
      <c r="Y42" s="170"/>
      <c r="Z42" s="170"/>
      <c r="AA42" s="170"/>
      <c r="AB42" s="145"/>
      <c r="AC42" s="171"/>
      <c r="AD42" s="145"/>
      <c r="AE42" s="145"/>
      <c r="AF42" s="145"/>
      <c r="AG42" s="170"/>
      <c r="AH42" s="170"/>
      <c r="AI42" s="170"/>
      <c r="AJ42" s="170"/>
      <c r="AK42" s="170"/>
      <c r="AL42" s="170"/>
      <c r="AM42" s="145"/>
      <c r="AN42" s="170"/>
      <c r="AO42" s="170"/>
      <c r="AP42" s="171"/>
      <c r="AQ42" s="170"/>
      <c r="AR42" s="170"/>
      <c r="AS42" s="170"/>
      <c r="AT42" s="145"/>
      <c r="AU42" s="170"/>
      <c r="AV42" s="170"/>
      <c r="AW42" s="170"/>
      <c r="AX42" s="170"/>
      <c r="AY42" s="170"/>
      <c r="AZ42" s="170"/>
      <c r="BA42" s="170"/>
      <c r="BB42" s="170"/>
      <c r="BC42" s="145"/>
      <c r="BD42" s="170"/>
      <c r="BE42" s="170"/>
      <c r="BF42" s="170"/>
      <c r="BG42" s="170"/>
      <c r="BH42" s="145"/>
      <c r="BI42" s="170"/>
      <c r="BJ42" s="170"/>
      <c r="BK42" s="170"/>
      <c r="BL42" s="170"/>
      <c r="BM42" s="145"/>
      <c r="BN42" s="170"/>
      <c r="BO42" s="170"/>
      <c r="BP42" s="170"/>
      <c r="BQ42" s="170"/>
      <c r="BR42" s="145"/>
      <c r="BS42" s="170"/>
      <c r="BT42" s="171"/>
    </row>
    <row r="43" spans="1:72" ht="39" customHeight="1">
      <c r="A43" s="331">
        <v>32</v>
      </c>
      <c r="B43" s="488" t="s">
        <v>742</v>
      </c>
      <c r="C43" s="488" t="s">
        <v>240</v>
      </c>
      <c r="D43" s="488"/>
      <c r="E43" s="489" t="s">
        <v>386</v>
      </c>
      <c r="F43" s="490" t="s">
        <v>743</v>
      </c>
      <c r="G43" s="491" t="s">
        <v>240</v>
      </c>
      <c r="H43" s="494"/>
      <c r="I43" s="492">
        <v>25</v>
      </c>
      <c r="J43" s="492">
        <v>70</v>
      </c>
      <c r="K43" s="493">
        <f t="shared" si="0"/>
        <v>68.95</v>
      </c>
      <c r="L43" s="494" t="s">
        <v>387</v>
      </c>
      <c r="M43" s="492">
        <v>1</v>
      </c>
      <c r="N43" s="495"/>
      <c r="P43" s="170"/>
      <c r="Q43" s="145"/>
      <c r="R43" s="170"/>
      <c r="S43" s="170"/>
      <c r="T43" s="145"/>
      <c r="U43" s="170"/>
      <c r="V43" s="170"/>
      <c r="W43" s="170"/>
      <c r="X43" s="170"/>
      <c r="Y43" s="170"/>
      <c r="Z43" s="170"/>
      <c r="AA43" s="170"/>
      <c r="AB43" s="145"/>
      <c r="AC43" s="171"/>
      <c r="AD43" s="145"/>
      <c r="AE43" s="145"/>
      <c r="AF43" s="145"/>
      <c r="AG43" s="170"/>
      <c r="AH43" s="170"/>
      <c r="AI43" s="170"/>
      <c r="AJ43" s="170"/>
      <c r="AK43" s="170"/>
      <c r="AL43" s="170"/>
      <c r="AM43" s="145"/>
      <c r="AN43" s="170"/>
      <c r="AO43" s="170"/>
      <c r="AP43" s="171"/>
      <c r="AQ43" s="170"/>
      <c r="AR43" s="170"/>
      <c r="AS43" s="170"/>
      <c r="AT43" s="145"/>
      <c r="AU43" s="170"/>
      <c r="AV43" s="170"/>
      <c r="AW43" s="170"/>
      <c r="AX43" s="170"/>
      <c r="AY43" s="170"/>
      <c r="AZ43" s="170"/>
      <c r="BA43" s="170"/>
      <c r="BB43" s="170"/>
      <c r="BC43" s="145"/>
      <c r="BD43" s="170"/>
      <c r="BE43" s="170"/>
      <c r="BF43" s="170"/>
      <c r="BG43" s="170"/>
      <c r="BH43" s="145"/>
      <c r="BI43" s="170"/>
      <c r="BJ43" s="170"/>
      <c r="BK43" s="170"/>
      <c r="BL43" s="170"/>
      <c r="BM43" s="145"/>
      <c r="BN43" s="170"/>
      <c r="BO43" s="170"/>
      <c r="BP43" s="170"/>
      <c r="BQ43" s="170"/>
      <c r="BR43" s="145"/>
      <c r="BS43" s="170"/>
      <c r="BT43" s="171"/>
    </row>
    <row r="44" spans="1:72" ht="23.25" customHeight="1">
      <c r="A44" s="331">
        <v>33</v>
      </c>
      <c r="B44" s="488" t="s">
        <v>358</v>
      </c>
      <c r="C44" s="488" t="s">
        <v>240</v>
      </c>
      <c r="D44" s="488"/>
      <c r="E44" s="489" t="s">
        <v>386</v>
      </c>
      <c r="F44" s="490" t="s">
        <v>744</v>
      </c>
      <c r="G44" s="491" t="s">
        <v>240</v>
      </c>
      <c r="H44" s="491"/>
      <c r="I44" s="492">
        <v>20</v>
      </c>
      <c r="J44" s="496">
        <v>280</v>
      </c>
      <c r="K44" s="493">
        <f t="shared" si="0"/>
        <v>275.8</v>
      </c>
      <c r="L44" s="494" t="s">
        <v>387</v>
      </c>
      <c r="M44" s="492">
        <v>1</v>
      </c>
      <c r="N44" s="495"/>
      <c r="P44" s="170"/>
      <c r="Q44" s="145"/>
      <c r="R44" s="170"/>
      <c r="S44" s="170"/>
      <c r="T44" s="145"/>
      <c r="U44" s="170"/>
      <c r="V44" s="170"/>
      <c r="W44" s="170"/>
      <c r="X44" s="170"/>
      <c r="Y44" s="170"/>
      <c r="Z44" s="170"/>
      <c r="AA44" s="170"/>
      <c r="AB44" s="145"/>
      <c r="AC44" s="171"/>
      <c r="AD44" s="145"/>
      <c r="AE44" s="145"/>
      <c r="AF44" s="145"/>
      <c r="AG44" s="170"/>
      <c r="AH44" s="170"/>
      <c r="AI44" s="170"/>
      <c r="AJ44" s="170"/>
      <c r="AK44" s="170"/>
      <c r="AL44" s="170"/>
      <c r="AM44" s="145"/>
      <c r="AN44" s="170"/>
      <c r="AO44" s="170"/>
      <c r="AP44" s="171"/>
      <c r="AQ44" s="170"/>
      <c r="AR44" s="170"/>
      <c r="AS44" s="170"/>
      <c r="AT44" s="145"/>
      <c r="AU44" s="170"/>
      <c r="AV44" s="170"/>
      <c r="AW44" s="170"/>
      <c r="AX44" s="170"/>
      <c r="AY44" s="170"/>
      <c r="AZ44" s="170"/>
      <c r="BA44" s="170"/>
      <c r="BB44" s="170"/>
      <c r="BC44" s="145"/>
      <c r="BD44" s="170"/>
      <c r="BE44" s="170"/>
      <c r="BF44" s="170"/>
      <c r="BG44" s="170"/>
      <c r="BH44" s="145"/>
      <c r="BI44" s="170"/>
      <c r="BJ44" s="170"/>
      <c r="BK44" s="170"/>
      <c r="BL44" s="170"/>
      <c r="BM44" s="145"/>
      <c r="BN44" s="170"/>
      <c r="BO44" s="170"/>
      <c r="BP44" s="170"/>
      <c r="BQ44" s="170"/>
      <c r="BR44" s="145"/>
      <c r="BS44" s="170"/>
      <c r="BT44" s="171"/>
    </row>
    <row r="45" spans="1:72" ht="23.25" customHeight="1">
      <c r="A45" s="331">
        <v>34</v>
      </c>
      <c r="B45" s="488" t="s">
        <v>358</v>
      </c>
      <c r="C45" s="488" t="s">
        <v>240</v>
      </c>
      <c r="D45" s="488"/>
      <c r="E45" s="489" t="s">
        <v>386</v>
      </c>
      <c r="F45" s="490" t="s">
        <v>745</v>
      </c>
      <c r="G45" s="491" t="s">
        <v>240</v>
      </c>
      <c r="H45" s="494"/>
      <c r="I45" s="492">
        <v>20</v>
      </c>
      <c r="J45" s="496">
        <v>280</v>
      </c>
      <c r="K45" s="493">
        <f t="shared" si="0"/>
        <v>275.8</v>
      </c>
      <c r="L45" s="494" t="s">
        <v>387</v>
      </c>
      <c r="M45" s="492">
        <v>1</v>
      </c>
      <c r="N45" s="495"/>
      <c r="P45" s="170"/>
      <c r="Q45" s="145"/>
      <c r="R45" s="170"/>
      <c r="S45" s="170"/>
      <c r="T45" s="145"/>
      <c r="U45" s="170"/>
      <c r="V45" s="170"/>
      <c r="W45" s="170"/>
      <c r="X45" s="170"/>
      <c r="Y45" s="170"/>
      <c r="Z45" s="170"/>
      <c r="AA45" s="170"/>
      <c r="AB45" s="145"/>
      <c r="AC45" s="171"/>
      <c r="AD45" s="145"/>
      <c r="AE45" s="145"/>
      <c r="AF45" s="145"/>
      <c r="AG45" s="170"/>
      <c r="AH45" s="170"/>
      <c r="AI45" s="170"/>
      <c r="AJ45" s="170"/>
      <c r="AK45" s="170"/>
      <c r="AL45" s="170"/>
      <c r="AM45" s="145"/>
      <c r="AN45" s="170"/>
      <c r="AO45" s="170"/>
      <c r="AP45" s="171"/>
      <c r="AQ45" s="170"/>
      <c r="AR45" s="170"/>
      <c r="AS45" s="170"/>
      <c r="AT45" s="145"/>
      <c r="AU45" s="170"/>
      <c r="AV45" s="170"/>
      <c r="AW45" s="170"/>
      <c r="AX45" s="170"/>
      <c r="AY45" s="170"/>
      <c r="AZ45" s="170"/>
      <c r="BA45" s="170"/>
      <c r="BB45" s="170"/>
      <c r="BC45" s="145"/>
      <c r="BD45" s="170"/>
      <c r="BE45" s="170"/>
      <c r="BF45" s="170"/>
      <c r="BG45" s="170"/>
      <c r="BH45" s="145"/>
      <c r="BI45" s="170"/>
      <c r="BJ45" s="170"/>
      <c r="BK45" s="170"/>
      <c r="BL45" s="170"/>
      <c r="BM45" s="145"/>
      <c r="BN45" s="170"/>
      <c r="BO45" s="170"/>
      <c r="BP45" s="170"/>
      <c r="BQ45" s="170"/>
      <c r="BR45" s="145"/>
      <c r="BS45" s="170"/>
      <c r="BT45" s="171"/>
    </row>
    <row r="46" spans="1:72" ht="23.25" customHeight="1">
      <c r="A46" s="331">
        <v>35</v>
      </c>
      <c r="B46" s="488" t="s">
        <v>358</v>
      </c>
      <c r="C46" s="488" t="s">
        <v>240</v>
      </c>
      <c r="D46" s="488"/>
      <c r="E46" s="489" t="s">
        <v>386</v>
      </c>
      <c r="F46" s="490" t="s">
        <v>746</v>
      </c>
      <c r="G46" s="491" t="s">
        <v>240</v>
      </c>
      <c r="H46" s="494"/>
      <c r="I46" s="492">
        <v>20</v>
      </c>
      <c r="J46" s="496">
        <v>280</v>
      </c>
      <c r="K46" s="493">
        <f t="shared" si="0"/>
        <v>275.8</v>
      </c>
      <c r="L46" s="494" t="s">
        <v>387</v>
      </c>
      <c r="M46" s="492">
        <v>1</v>
      </c>
      <c r="N46" s="495"/>
      <c r="P46" s="170"/>
      <c r="Q46" s="145"/>
      <c r="R46" s="170"/>
      <c r="S46" s="170"/>
      <c r="T46" s="145"/>
      <c r="U46" s="170"/>
      <c r="V46" s="170"/>
      <c r="W46" s="170"/>
      <c r="X46" s="170"/>
      <c r="Y46" s="170"/>
      <c r="Z46" s="170"/>
      <c r="AA46" s="170"/>
      <c r="AB46" s="145"/>
      <c r="AC46" s="171"/>
      <c r="AD46" s="145"/>
      <c r="AE46" s="145"/>
      <c r="AF46" s="145"/>
      <c r="AG46" s="170"/>
      <c r="AH46" s="170"/>
      <c r="AI46" s="170"/>
      <c r="AJ46" s="170"/>
      <c r="AK46" s="170"/>
      <c r="AL46" s="170"/>
      <c r="AM46" s="145"/>
      <c r="AN46" s="170"/>
      <c r="AO46" s="170"/>
      <c r="AP46" s="171"/>
      <c r="AQ46" s="170"/>
      <c r="AR46" s="170"/>
      <c r="AS46" s="170"/>
      <c r="AT46" s="145"/>
      <c r="AU46" s="170"/>
      <c r="AV46" s="170"/>
      <c r="AW46" s="170"/>
      <c r="AX46" s="170"/>
      <c r="AY46" s="170"/>
      <c r="AZ46" s="170"/>
      <c r="BA46" s="170"/>
      <c r="BB46" s="170"/>
      <c r="BC46" s="145"/>
      <c r="BD46" s="170"/>
      <c r="BE46" s="170"/>
      <c r="BF46" s="170"/>
      <c r="BG46" s="170"/>
      <c r="BH46" s="145"/>
      <c r="BI46" s="170"/>
      <c r="BJ46" s="170"/>
      <c r="BK46" s="170"/>
      <c r="BL46" s="170"/>
      <c r="BM46" s="145"/>
      <c r="BN46" s="170"/>
      <c r="BO46" s="170"/>
      <c r="BP46" s="170"/>
      <c r="BQ46" s="170"/>
      <c r="BR46" s="145"/>
      <c r="BS46" s="170"/>
      <c r="BT46" s="171"/>
    </row>
    <row r="47" spans="1:72" ht="23.25" customHeight="1">
      <c r="A47" s="331">
        <v>36</v>
      </c>
      <c r="B47" s="488" t="s">
        <v>358</v>
      </c>
      <c r="C47" s="488" t="s">
        <v>240</v>
      </c>
      <c r="D47" s="488"/>
      <c r="E47" s="489" t="s">
        <v>386</v>
      </c>
      <c r="F47" s="490" t="s">
        <v>747</v>
      </c>
      <c r="G47" s="491" t="s">
        <v>240</v>
      </c>
      <c r="H47" s="494"/>
      <c r="I47" s="492">
        <v>20</v>
      </c>
      <c r="J47" s="496">
        <v>280</v>
      </c>
      <c r="K47" s="493">
        <f t="shared" si="0"/>
        <v>275.8</v>
      </c>
      <c r="L47" s="494" t="s">
        <v>387</v>
      </c>
      <c r="M47" s="492">
        <v>1</v>
      </c>
      <c r="N47" s="495"/>
      <c r="P47" s="170"/>
      <c r="Q47" s="145"/>
      <c r="R47" s="170"/>
      <c r="S47" s="170"/>
      <c r="T47" s="145"/>
      <c r="U47" s="170"/>
      <c r="V47" s="170"/>
      <c r="W47" s="170"/>
      <c r="X47" s="170"/>
      <c r="Y47" s="170"/>
      <c r="Z47" s="170"/>
      <c r="AA47" s="170"/>
      <c r="AB47" s="145"/>
      <c r="AC47" s="171"/>
      <c r="AD47" s="145"/>
      <c r="AE47" s="145"/>
      <c r="AF47" s="145"/>
      <c r="AG47" s="170"/>
      <c r="AH47" s="170"/>
      <c r="AI47" s="170"/>
      <c r="AJ47" s="170"/>
      <c r="AK47" s="170"/>
      <c r="AL47" s="170"/>
      <c r="AM47" s="145"/>
      <c r="AN47" s="170"/>
      <c r="AO47" s="170"/>
      <c r="AP47" s="171"/>
      <c r="AQ47" s="170"/>
      <c r="AR47" s="170"/>
      <c r="AS47" s="170"/>
      <c r="AT47" s="145"/>
      <c r="AU47" s="170"/>
      <c r="AV47" s="170"/>
      <c r="AW47" s="170"/>
      <c r="AX47" s="170"/>
      <c r="AY47" s="170"/>
      <c r="AZ47" s="170"/>
      <c r="BA47" s="170"/>
      <c r="BB47" s="170"/>
      <c r="BC47" s="145"/>
      <c r="BD47" s="170"/>
      <c r="BE47" s="170"/>
      <c r="BF47" s="170"/>
      <c r="BG47" s="170"/>
      <c r="BH47" s="145"/>
      <c r="BI47" s="170"/>
      <c r="BJ47" s="170"/>
      <c r="BK47" s="170"/>
      <c r="BL47" s="170"/>
      <c r="BM47" s="145"/>
      <c r="BN47" s="170"/>
      <c r="BO47" s="170"/>
      <c r="BP47" s="170"/>
      <c r="BQ47" s="170"/>
      <c r="BR47" s="145"/>
      <c r="BS47" s="170"/>
      <c r="BT47" s="171"/>
    </row>
    <row r="48" spans="1:72" ht="23.25" customHeight="1">
      <c r="A48" s="331">
        <v>37</v>
      </c>
      <c r="B48" s="488" t="s">
        <v>358</v>
      </c>
      <c r="C48" s="488" t="s">
        <v>240</v>
      </c>
      <c r="D48" s="488"/>
      <c r="E48" s="489" t="s">
        <v>386</v>
      </c>
      <c r="F48" s="490" t="s">
        <v>748</v>
      </c>
      <c r="G48" s="491" t="s">
        <v>240</v>
      </c>
      <c r="H48" s="494"/>
      <c r="I48" s="492">
        <v>25</v>
      </c>
      <c r="J48" s="496">
        <v>280</v>
      </c>
      <c r="K48" s="493">
        <f t="shared" si="0"/>
        <v>275.8</v>
      </c>
      <c r="L48" s="494" t="s">
        <v>387</v>
      </c>
      <c r="M48" s="492">
        <v>1</v>
      </c>
      <c r="N48" s="495"/>
      <c r="P48" s="170"/>
      <c r="Q48" s="145"/>
      <c r="R48" s="170"/>
      <c r="S48" s="170"/>
      <c r="T48" s="145"/>
      <c r="U48" s="170"/>
      <c r="V48" s="170"/>
      <c r="W48" s="170"/>
      <c r="X48" s="170"/>
      <c r="Y48" s="170"/>
      <c r="Z48" s="170"/>
      <c r="AA48" s="170"/>
      <c r="AB48" s="145"/>
      <c r="AC48" s="171"/>
      <c r="AD48" s="145"/>
      <c r="AE48" s="145"/>
      <c r="AF48" s="145"/>
      <c r="AG48" s="170"/>
      <c r="AH48" s="170"/>
      <c r="AI48" s="170"/>
      <c r="AJ48" s="170"/>
      <c r="AK48" s="170"/>
      <c r="AL48" s="170"/>
      <c r="AM48" s="145"/>
      <c r="AN48" s="170"/>
      <c r="AO48" s="170"/>
      <c r="AP48" s="171"/>
      <c r="AQ48" s="170"/>
      <c r="AR48" s="170"/>
      <c r="AS48" s="170"/>
      <c r="AT48" s="145"/>
      <c r="AU48" s="170"/>
      <c r="AV48" s="170"/>
      <c r="AW48" s="170"/>
      <c r="AX48" s="170"/>
      <c r="AY48" s="170"/>
      <c r="AZ48" s="170"/>
      <c r="BA48" s="170"/>
      <c r="BB48" s="170"/>
      <c r="BC48" s="145"/>
      <c r="BD48" s="170"/>
      <c r="BE48" s="170"/>
      <c r="BF48" s="170"/>
      <c r="BG48" s="170"/>
      <c r="BH48" s="145"/>
      <c r="BI48" s="170"/>
      <c r="BJ48" s="170"/>
      <c r="BK48" s="170"/>
      <c r="BL48" s="170"/>
      <c r="BM48" s="145"/>
      <c r="BN48" s="170"/>
      <c r="BO48" s="170"/>
      <c r="BP48" s="170"/>
      <c r="BQ48" s="170"/>
      <c r="BR48" s="145"/>
      <c r="BS48" s="170"/>
      <c r="BT48" s="171"/>
    </row>
    <row r="49" spans="1:72" ht="23.25" customHeight="1">
      <c r="A49" s="331">
        <v>38</v>
      </c>
      <c r="B49" s="488" t="s">
        <v>358</v>
      </c>
      <c r="C49" s="488" t="s">
        <v>240</v>
      </c>
      <c r="D49" s="488"/>
      <c r="E49" s="489" t="s">
        <v>386</v>
      </c>
      <c r="F49" s="490" t="s">
        <v>749</v>
      </c>
      <c r="G49" s="491" t="s">
        <v>240</v>
      </c>
      <c r="H49" s="494"/>
      <c r="I49" s="492">
        <v>20</v>
      </c>
      <c r="J49" s="496">
        <v>280</v>
      </c>
      <c r="K49" s="493">
        <f t="shared" si="0"/>
        <v>275.8</v>
      </c>
      <c r="L49" s="494" t="s">
        <v>387</v>
      </c>
      <c r="M49" s="492">
        <v>1</v>
      </c>
      <c r="N49" s="495"/>
      <c r="P49" s="170"/>
      <c r="Q49" s="145"/>
      <c r="R49" s="170"/>
      <c r="S49" s="170"/>
      <c r="T49" s="145"/>
      <c r="U49" s="170"/>
      <c r="V49" s="170"/>
      <c r="W49" s="170"/>
      <c r="X49" s="170"/>
      <c r="Y49" s="170"/>
      <c r="Z49" s="170"/>
      <c r="AA49" s="170"/>
      <c r="AB49" s="145"/>
      <c r="AC49" s="171"/>
      <c r="AD49" s="145"/>
      <c r="AE49" s="145"/>
      <c r="AF49" s="145"/>
      <c r="AG49" s="170"/>
      <c r="AH49" s="170"/>
      <c r="AI49" s="170"/>
      <c r="AJ49" s="170"/>
      <c r="AK49" s="170"/>
      <c r="AL49" s="170"/>
      <c r="AM49" s="145"/>
      <c r="AN49" s="170"/>
      <c r="AO49" s="170"/>
      <c r="AP49" s="171"/>
      <c r="AQ49" s="170"/>
      <c r="AR49" s="170"/>
      <c r="AS49" s="170"/>
      <c r="AT49" s="145"/>
      <c r="AU49" s="170"/>
      <c r="AV49" s="170"/>
      <c r="AW49" s="170"/>
      <c r="AX49" s="170"/>
      <c r="AY49" s="170"/>
      <c r="AZ49" s="170"/>
      <c r="BA49" s="170"/>
      <c r="BB49" s="170"/>
      <c r="BC49" s="145"/>
      <c r="BD49" s="170"/>
      <c r="BE49" s="170"/>
      <c r="BF49" s="170"/>
      <c r="BG49" s="170"/>
      <c r="BH49" s="145"/>
      <c r="BI49" s="170"/>
      <c r="BJ49" s="170"/>
      <c r="BK49" s="170"/>
      <c r="BL49" s="170"/>
      <c r="BM49" s="145"/>
      <c r="BN49" s="170"/>
      <c r="BO49" s="170"/>
      <c r="BP49" s="170"/>
      <c r="BQ49" s="170"/>
      <c r="BR49" s="145"/>
      <c r="BS49" s="170"/>
      <c r="BT49" s="171"/>
    </row>
    <row r="50" spans="1:72" ht="23.25" customHeight="1">
      <c r="A50" s="331">
        <v>39</v>
      </c>
      <c r="B50" s="488" t="s">
        <v>358</v>
      </c>
      <c r="C50" s="488" t="s">
        <v>240</v>
      </c>
      <c r="D50" s="488"/>
      <c r="E50" s="489" t="s">
        <v>386</v>
      </c>
      <c r="F50" s="490" t="s">
        <v>405</v>
      </c>
      <c r="G50" s="491" t="s">
        <v>240</v>
      </c>
      <c r="H50" s="494"/>
      <c r="I50" s="492">
        <v>20</v>
      </c>
      <c r="J50" s="496">
        <v>280</v>
      </c>
      <c r="K50" s="493">
        <f t="shared" si="0"/>
        <v>275.8</v>
      </c>
      <c r="L50" s="494" t="s">
        <v>387</v>
      </c>
      <c r="M50" s="492">
        <v>1</v>
      </c>
      <c r="N50" s="495"/>
      <c r="P50" s="170"/>
      <c r="Q50" s="145"/>
      <c r="R50" s="170"/>
      <c r="S50" s="170"/>
      <c r="T50" s="145"/>
      <c r="U50" s="170"/>
      <c r="V50" s="170"/>
      <c r="W50" s="170"/>
      <c r="X50" s="170"/>
      <c r="Y50" s="170"/>
      <c r="Z50" s="170"/>
      <c r="AA50" s="170"/>
      <c r="AB50" s="145"/>
      <c r="AC50" s="171"/>
      <c r="AD50" s="145"/>
      <c r="AE50" s="145"/>
      <c r="AF50" s="145"/>
      <c r="AG50" s="170"/>
      <c r="AH50" s="170"/>
      <c r="AI50" s="170"/>
      <c r="AJ50" s="170"/>
      <c r="AK50" s="170"/>
      <c r="AL50" s="170"/>
      <c r="AM50" s="145"/>
      <c r="AN50" s="170"/>
      <c r="AO50" s="170"/>
      <c r="AP50" s="171"/>
      <c r="AQ50" s="170"/>
      <c r="AR50" s="170"/>
      <c r="AS50" s="170"/>
      <c r="AT50" s="145"/>
      <c r="AU50" s="170"/>
      <c r="AV50" s="170"/>
      <c r="AW50" s="170"/>
      <c r="AX50" s="170"/>
      <c r="AY50" s="170"/>
      <c r="AZ50" s="170"/>
      <c r="BA50" s="170"/>
      <c r="BB50" s="170"/>
      <c r="BC50" s="145"/>
      <c r="BD50" s="170"/>
      <c r="BE50" s="170"/>
      <c r="BF50" s="170"/>
      <c r="BG50" s="170"/>
      <c r="BH50" s="145"/>
      <c r="BI50" s="170"/>
      <c r="BJ50" s="170"/>
      <c r="BK50" s="170"/>
      <c r="BL50" s="170"/>
      <c r="BM50" s="145"/>
      <c r="BN50" s="170"/>
      <c r="BO50" s="170"/>
      <c r="BP50" s="170"/>
      <c r="BQ50" s="170"/>
      <c r="BR50" s="145"/>
      <c r="BS50" s="170"/>
      <c r="BT50" s="171"/>
    </row>
    <row r="51" spans="1:72" ht="23.25" customHeight="1">
      <c r="A51" s="331">
        <v>40</v>
      </c>
      <c r="B51" s="488" t="s">
        <v>358</v>
      </c>
      <c r="C51" s="488" t="s">
        <v>240</v>
      </c>
      <c r="D51" s="488"/>
      <c r="E51" s="489" t="s">
        <v>386</v>
      </c>
      <c r="F51" s="490" t="s">
        <v>750</v>
      </c>
      <c r="G51" s="491" t="s">
        <v>240</v>
      </c>
      <c r="H51" s="494"/>
      <c r="I51" s="492">
        <v>20</v>
      </c>
      <c r="J51" s="496">
        <v>30</v>
      </c>
      <c r="K51" s="493">
        <f t="shared" si="0"/>
        <v>29.55</v>
      </c>
      <c r="L51" s="494" t="s">
        <v>387</v>
      </c>
      <c r="M51" s="492">
        <v>1</v>
      </c>
      <c r="N51" s="495"/>
      <c r="P51" s="170"/>
      <c r="Q51" s="145"/>
      <c r="R51" s="170"/>
      <c r="S51" s="170"/>
      <c r="T51" s="145"/>
      <c r="U51" s="170"/>
      <c r="V51" s="170"/>
      <c r="W51" s="170"/>
      <c r="X51" s="170"/>
      <c r="Y51" s="170"/>
      <c r="Z51" s="170"/>
      <c r="AA51" s="170"/>
      <c r="AB51" s="145"/>
      <c r="AC51" s="171"/>
      <c r="AD51" s="145"/>
      <c r="AE51" s="145"/>
      <c r="AF51" s="145"/>
      <c r="AG51" s="170"/>
      <c r="AH51" s="170"/>
      <c r="AI51" s="170"/>
      <c r="AJ51" s="170"/>
      <c r="AK51" s="170"/>
      <c r="AL51" s="170"/>
      <c r="AM51" s="145"/>
      <c r="AN51" s="170"/>
      <c r="AO51" s="170"/>
      <c r="AP51" s="171"/>
      <c r="AQ51" s="170"/>
      <c r="AR51" s="170"/>
      <c r="AS51" s="170"/>
      <c r="AT51" s="145"/>
      <c r="AU51" s="170"/>
      <c r="AV51" s="170"/>
      <c r="AW51" s="170"/>
      <c r="AX51" s="170"/>
      <c r="AY51" s="170"/>
      <c r="AZ51" s="170"/>
      <c r="BA51" s="170"/>
      <c r="BB51" s="170"/>
      <c r="BC51" s="145"/>
      <c r="BD51" s="170"/>
      <c r="BE51" s="170"/>
      <c r="BF51" s="170"/>
      <c r="BG51" s="170"/>
      <c r="BH51" s="145"/>
      <c r="BI51" s="170"/>
      <c r="BJ51" s="170"/>
      <c r="BK51" s="170"/>
      <c r="BL51" s="170"/>
      <c r="BM51" s="145"/>
      <c r="BN51" s="170"/>
      <c r="BO51" s="170"/>
      <c r="BP51" s="170"/>
      <c r="BQ51" s="170"/>
      <c r="BR51" s="145"/>
      <c r="BS51" s="170"/>
      <c r="BT51" s="171"/>
    </row>
    <row r="52" spans="1:72" ht="23.25" customHeight="1">
      <c r="A52" s="331">
        <v>41</v>
      </c>
      <c r="B52" s="488" t="s">
        <v>358</v>
      </c>
      <c r="C52" s="488" t="s">
        <v>240</v>
      </c>
      <c r="D52" s="488"/>
      <c r="E52" s="489" t="s">
        <v>386</v>
      </c>
      <c r="F52" s="490" t="s">
        <v>751</v>
      </c>
      <c r="G52" s="491" t="s">
        <v>240</v>
      </c>
      <c r="H52" s="494"/>
      <c r="I52" s="492">
        <v>20</v>
      </c>
      <c r="J52" s="496">
        <v>30</v>
      </c>
      <c r="K52" s="493">
        <f t="shared" si="0"/>
        <v>29.55</v>
      </c>
      <c r="L52" s="494" t="s">
        <v>387</v>
      </c>
      <c r="M52" s="492">
        <v>1</v>
      </c>
      <c r="N52" s="495"/>
      <c r="P52" s="170"/>
      <c r="Q52" s="145"/>
      <c r="R52" s="170"/>
      <c r="S52" s="170"/>
      <c r="T52" s="145"/>
      <c r="U52" s="170"/>
      <c r="V52" s="170"/>
      <c r="W52" s="170"/>
      <c r="X52" s="170"/>
      <c r="Y52" s="170"/>
      <c r="Z52" s="170"/>
      <c r="AA52" s="170"/>
      <c r="AB52" s="145"/>
      <c r="AC52" s="171"/>
      <c r="AD52" s="145"/>
      <c r="AE52" s="145"/>
      <c r="AF52" s="145"/>
      <c r="AG52" s="170"/>
      <c r="AH52" s="170"/>
      <c r="AI52" s="170"/>
      <c r="AJ52" s="170"/>
      <c r="AK52" s="170"/>
      <c r="AL52" s="170"/>
      <c r="AM52" s="145"/>
      <c r="AN52" s="170"/>
      <c r="AO52" s="170"/>
      <c r="AP52" s="171"/>
      <c r="AQ52" s="170"/>
      <c r="AR52" s="170"/>
      <c r="AS52" s="170"/>
      <c r="AT52" s="145"/>
      <c r="AU52" s="170"/>
      <c r="AV52" s="170"/>
      <c r="AW52" s="170"/>
      <c r="AX52" s="170"/>
      <c r="AY52" s="170"/>
      <c r="AZ52" s="170"/>
      <c r="BA52" s="170"/>
      <c r="BB52" s="170"/>
      <c r="BC52" s="145"/>
      <c r="BD52" s="170"/>
      <c r="BE52" s="170"/>
      <c r="BF52" s="170"/>
      <c r="BG52" s="170"/>
      <c r="BH52" s="145"/>
      <c r="BI52" s="170"/>
      <c r="BJ52" s="170"/>
      <c r="BK52" s="170"/>
      <c r="BL52" s="170"/>
      <c r="BM52" s="145"/>
      <c r="BN52" s="170"/>
      <c r="BO52" s="170"/>
      <c r="BP52" s="170"/>
      <c r="BQ52" s="170"/>
      <c r="BR52" s="145"/>
      <c r="BS52" s="170"/>
      <c r="BT52" s="171"/>
    </row>
    <row r="53" spans="1:72" ht="23.25" customHeight="1">
      <c r="A53" s="331">
        <v>42</v>
      </c>
      <c r="B53" s="488" t="s">
        <v>358</v>
      </c>
      <c r="C53" s="488" t="s">
        <v>240</v>
      </c>
      <c r="D53" s="488"/>
      <c r="E53" s="489" t="s">
        <v>386</v>
      </c>
      <c r="F53" s="490" t="s">
        <v>752</v>
      </c>
      <c r="G53" s="491" t="s">
        <v>240</v>
      </c>
      <c r="H53" s="494"/>
      <c r="I53" s="492">
        <v>25</v>
      </c>
      <c r="J53" s="496">
        <v>50</v>
      </c>
      <c r="K53" s="493">
        <f t="shared" si="0"/>
        <v>49.25</v>
      </c>
      <c r="L53" s="494" t="s">
        <v>387</v>
      </c>
      <c r="M53" s="492">
        <v>1</v>
      </c>
      <c r="N53" s="495"/>
      <c r="P53" s="170"/>
      <c r="Q53" s="145"/>
      <c r="R53" s="170"/>
      <c r="S53" s="170"/>
      <c r="T53" s="145"/>
      <c r="U53" s="170"/>
      <c r="V53" s="170"/>
      <c r="W53" s="170"/>
      <c r="X53" s="170"/>
      <c r="Y53" s="170"/>
      <c r="Z53" s="170"/>
      <c r="AA53" s="170"/>
      <c r="AB53" s="145"/>
      <c r="AC53" s="171"/>
      <c r="AD53" s="145"/>
      <c r="AE53" s="145"/>
      <c r="AF53" s="145"/>
      <c r="AG53" s="170"/>
      <c r="AH53" s="170"/>
      <c r="AI53" s="170"/>
      <c r="AJ53" s="170"/>
      <c r="AK53" s="170"/>
      <c r="AL53" s="170"/>
      <c r="AM53" s="145"/>
      <c r="AN53" s="170"/>
      <c r="AO53" s="170"/>
      <c r="AP53" s="171"/>
      <c r="AQ53" s="170"/>
      <c r="AR53" s="170"/>
      <c r="AS53" s="170"/>
      <c r="AT53" s="145"/>
      <c r="AU53" s="170"/>
      <c r="AV53" s="170"/>
      <c r="AW53" s="170"/>
      <c r="AX53" s="170"/>
      <c r="AY53" s="170"/>
      <c r="AZ53" s="170"/>
      <c r="BA53" s="170"/>
      <c r="BB53" s="170"/>
      <c r="BC53" s="145"/>
      <c r="BD53" s="170"/>
      <c r="BE53" s="170"/>
      <c r="BF53" s="170"/>
      <c r="BG53" s="170"/>
      <c r="BH53" s="145"/>
      <c r="BI53" s="170"/>
      <c r="BJ53" s="170"/>
      <c r="BK53" s="170"/>
      <c r="BL53" s="170"/>
      <c r="BM53" s="145"/>
      <c r="BN53" s="170"/>
      <c r="BO53" s="170"/>
      <c r="BP53" s="170"/>
      <c r="BQ53" s="170"/>
      <c r="BR53" s="145"/>
      <c r="BS53" s="170"/>
      <c r="BT53" s="171"/>
    </row>
    <row r="54" spans="1:72" ht="23.25" customHeight="1">
      <c r="A54" s="331">
        <v>43</v>
      </c>
      <c r="B54" s="488" t="s">
        <v>358</v>
      </c>
      <c r="C54" s="488" t="s">
        <v>240</v>
      </c>
      <c r="D54" s="488"/>
      <c r="E54" s="489" t="s">
        <v>386</v>
      </c>
      <c r="F54" s="490" t="s">
        <v>753</v>
      </c>
      <c r="G54" s="491" t="s">
        <v>240</v>
      </c>
      <c r="H54" s="494"/>
      <c r="I54" s="492">
        <v>20</v>
      </c>
      <c r="J54" s="496">
        <v>25</v>
      </c>
      <c r="K54" s="493">
        <f t="shared" si="0"/>
        <v>24.625</v>
      </c>
      <c r="L54" s="494" t="s">
        <v>387</v>
      </c>
      <c r="M54" s="492">
        <v>1</v>
      </c>
      <c r="N54" s="495"/>
      <c r="P54" s="170"/>
      <c r="Q54" s="145"/>
      <c r="R54" s="170"/>
      <c r="S54" s="170"/>
      <c r="T54" s="145"/>
      <c r="U54" s="170"/>
      <c r="V54" s="170"/>
      <c r="W54" s="170"/>
      <c r="X54" s="170"/>
      <c r="Y54" s="170"/>
      <c r="Z54" s="170"/>
      <c r="AA54" s="170"/>
      <c r="AB54" s="145"/>
      <c r="AC54" s="171"/>
      <c r="AD54" s="145"/>
      <c r="AE54" s="145"/>
      <c r="AF54" s="145"/>
      <c r="AG54" s="170"/>
      <c r="AH54" s="170"/>
      <c r="AI54" s="170"/>
      <c r="AJ54" s="170"/>
      <c r="AK54" s="170"/>
      <c r="AL54" s="170"/>
      <c r="AM54" s="145"/>
      <c r="AN54" s="170"/>
      <c r="AO54" s="170"/>
      <c r="AP54" s="171"/>
      <c r="AQ54" s="170"/>
      <c r="AR54" s="170"/>
      <c r="AS54" s="170"/>
      <c r="AT54" s="145"/>
      <c r="AU54" s="170"/>
      <c r="AV54" s="170"/>
      <c r="AW54" s="170"/>
      <c r="AX54" s="170"/>
      <c r="AY54" s="170"/>
      <c r="AZ54" s="170"/>
      <c r="BA54" s="170"/>
      <c r="BB54" s="170"/>
      <c r="BC54" s="145"/>
      <c r="BD54" s="170"/>
      <c r="BE54" s="170"/>
      <c r="BF54" s="170"/>
      <c r="BG54" s="170"/>
      <c r="BH54" s="145"/>
      <c r="BI54" s="170"/>
      <c r="BJ54" s="170"/>
      <c r="BK54" s="170"/>
      <c r="BL54" s="170"/>
      <c r="BM54" s="145"/>
      <c r="BN54" s="170"/>
      <c r="BO54" s="170"/>
      <c r="BP54" s="170"/>
      <c r="BQ54" s="170"/>
      <c r="BR54" s="145"/>
      <c r="BS54" s="170"/>
      <c r="BT54" s="171"/>
    </row>
    <row r="55" spans="1:72" ht="23.25" customHeight="1">
      <c r="A55" s="331">
        <v>44</v>
      </c>
      <c r="B55" s="488" t="s">
        <v>358</v>
      </c>
      <c r="C55" s="488" t="s">
        <v>240</v>
      </c>
      <c r="D55" s="488"/>
      <c r="E55" s="489" t="s">
        <v>386</v>
      </c>
      <c r="F55" s="497" t="s">
        <v>754</v>
      </c>
      <c r="G55" s="491" t="s">
        <v>240</v>
      </c>
      <c r="H55" s="494"/>
      <c r="I55" s="492">
        <v>10</v>
      </c>
      <c r="J55" s="496">
        <v>50</v>
      </c>
      <c r="K55" s="493">
        <f t="shared" si="0"/>
        <v>49.25</v>
      </c>
      <c r="L55" s="494" t="s">
        <v>387</v>
      </c>
      <c r="M55" s="492">
        <v>1</v>
      </c>
      <c r="N55" s="495"/>
      <c r="P55" s="170"/>
      <c r="Q55" s="145"/>
      <c r="R55" s="170"/>
      <c r="S55" s="170"/>
      <c r="T55" s="145"/>
      <c r="U55" s="170"/>
      <c r="V55" s="170"/>
      <c r="W55" s="170"/>
      <c r="X55" s="170"/>
      <c r="Y55" s="170"/>
      <c r="Z55" s="170"/>
      <c r="AA55" s="170"/>
      <c r="AB55" s="145"/>
      <c r="AC55" s="171"/>
      <c r="AD55" s="145"/>
      <c r="AE55" s="145"/>
      <c r="AF55" s="145"/>
      <c r="AG55" s="170"/>
      <c r="AH55" s="170"/>
      <c r="AI55" s="170"/>
      <c r="AJ55" s="170"/>
      <c r="AK55" s="170"/>
      <c r="AL55" s="170"/>
      <c r="AM55" s="145"/>
      <c r="AN55" s="170"/>
      <c r="AO55" s="170"/>
      <c r="AP55" s="171"/>
      <c r="AQ55" s="170"/>
      <c r="AR55" s="170"/>
      <c r="AS55" s="170"/>
      <c r="AT55" s="145"/>
      <c r="AU55" s="170"/>
      <c r="AV55" s="170"/>
      <c r="AW55" s="170"/>
      <c r="AX55" s="170"/>
      <c r="AY55" s="170"/>
      <c r="AZ55" s="170"/>
      <c r="BA55" s="170"/>
      <c r="BB55" s="170"/>
      <c r="BC55" s="145"/>
      <c r="BD55" s="170"/>
      <c r="BE55" s="170"/>
      <c r="BF55" s="170"/>
      <c r="BG55" s="170"/>
      <c r="BH55" s="145"/>
      <c r="BI55" s="170"/>
      <c r="BJ55" s="170"/>
      <c r="BK55" s="170"/>
      <c r="BL55" s="170"/>
      <c r="BM55" s="145"/>
      <c r="BN55" s="170"/>
      <c r="BO55" s="170"/>
      <c r="BP55" s="170"/>
      <c r="BQ55" s="170"/>
      <c r="BR55" s="145"/>
      <c r="BS55" s="170"/>
      <c r="BT55" s="171"/>
    </row>
    <row r="56" spans="1:72" ht="23.25" customHeight="1">
      <c r="A56" s="331">
        <v>45</v>
      </c>
      <c r="B56" s="488" t="s">
        <v>358</v>
      </c>
      <c r="C56" s="488" t="s">
        <v>240</v>
      </c>
      <c r="D56" s="488"/>
      <c r="E56" s="489" t="s">
        <v>386</v>
      </c>
      <c r="F56" s="490" t="s">
        <v>755</v>
      </c>
      <c r="G56" s="491" t="s">
        <v>240</v>
      </c>
      <c r="H56" s="494"/>
      <c r="I56" s="492">
        <v>10</v>
      </c>
      <c r="J56" s="496">
        <v>50</v>
      </c>
      <c r="K56" s="493">
        <f t="shared" si="0"/>
        <v>49.25</v>
      </c>
      <c r="L56" s="494" t="s">
        <v>387</v>
      </c>
      <c r="M56" s="492">
        <v>1</v>
      </c>
      <c r="N56" s="495"/>
      <c r="P56" s="170"/>
      <c r="Q56" s="145"/>
      <c r="R56" s="170"/>
      <c r="S56" s="170"/>
      <c r="T56" s="145"/>
      <c r="U56" s="170"/>
      <c r="V56" s="170"/>
      <c r="W56" s="170"/>
      <c r="X56" s="170"/>
      <c r="Y56" s="170"/>
      <c r="Z56" s="170"/>
      <c r="AA56" s="170"/>
      <c r="AB56" s="145"/>
      <c r="AC56" s="171"/>
      <c r="AD56" s="145"/>
      <c r="AE56" s="145"/>
      <c r="AF56" s="145"/>
      <c r="AG56" s="170"/>
      <c r="AH56" s="170"/>
      <c r="AI56" s="170"/>
      <c r="AJ56" s="170"/>
      <c r="AK56" s="170"/>
      <c r="AL56" s="170"/>
      <c r="AM56" s="145"/>
      <c r="AN56" s="170"/>
      <c r="AO56" s="170"/>
      <c r="AP56" s="171"/>
      <c r="AQ56" s="170"/>
      <c r="AR56" s="170"/>
      <c r="AS56" s="170"/>
      <c r="AT56" s="145"/>
      <c r="AU56" s="170"/>
      <c r="AV56" s="170"/>
      <c r="AW56" s="170"/>
      <c r="AX56" s="170"/>
      <c r="AY56" s="170"/>
      <c r="AZ56" s="170"/>
      <c r="BA56" s="170"/>
      <c r="BB56" s="170"/>
      <c r="BC56" s="145"/>
      <c r="BD56" s="170"/>
      <c r="BE56" s="170"/>
      <c r="BF56" s="170"/>
      <c r="BG56" s="170"/>
      <c r="BH56" s="145"/>
      <c r="BI56" s="170"/>
      <c r="BJ56" s="170"/>
      <c r="BK56" s="170"/>
      <c r="BL56" s="170"/>
      <c r="BM56" s="145"/>
      <c r="BN56" s="170"/>
      <c r="BO56" s="170"/>
      <c r="BP56" s="170"/>
      <c r="BQ56" s="170"/>
      <c r="BR56" s="145"/>
      <c r="BS56" s="170"/>
      <c r="BT56" s="171"/>
    </row>
    <row r="57" spans="1:72" ht="23.25" customHeight="1">
      <c r="A57" s="331">
        <v>46</v>
      </c>
      <c r="B57" s="488" t="s">
        <v>358</v>
      </c>
      <c r="C57" s="488" t="s">
        <v>240</v>
      </c>
      <c r="D57" s="488"/>
      <c r="E57" s="489" t="s">
        <v>386</v>
      </c>
      <c r="F57" s="490" t="s">
        <v>756</v>
      </c>
      <c r="G57" s="491" t="s">
        <v>240</v>
      </c>
      <c r="H57" s="494"/>
      <c r="I57" s="492">
        <v>10</v>
      </c>
      <c r="J57" s="492">
        <v>80</v>
      </c>
      <c r="K57" s="493">
        <f t="shared" si="0"/>
        <v>78.8</v>
      </c>
      <c r="L57" s="494" t="s">
        <v>387</v>
      </c>
      <c r="M57" s="492">
        <v>1</v>
      </c>
      <c r="N57" s="495"/>
      <c r="P57" s="170"/>
      <c r="Q57" s="145"/>
      <c r="R57" s="170"/>
      <c r="S57" s="170"/>
      <c r="T57" s="145"/>
      <c r="U57" s="170"/>
      <c r="V57" s="170"/>
      <c r="W57" s="170"/>
      <c r="X57" s="170"/>
      <c r="Y57" s="170"/>
      <c r="Z57" s="170"/>
      <c r="AA57" s="170"/>
      <c r="AB57" s="145"/>
      <c r="AC57" s="171"/>
      <c r="AD57" s="145"/>
      <c r="AE57" s="145"/>
      <c r="AF57" s="145"/>
      <c r="AG57" s="170"/>
      <c r="AH57" s="170"/>
      <c r="AI57" s="170"/>
      <c r="AJ57" s="170"/>
      <c r="AK57" s="170"/>
      <c r="AL57" s="170"/>
      <c r="AM57" s="145"/>
      <c r="AN57" s="170"/>
      <c r="AO57" s="170"/>
      <c r="AP57" s="171"/>
      <c r="AQ57" s="170"/>
      <c r="AR57" s="170"/>
      <c r="AS57" s="170"/>
      <c r="AT57" s="145"/>
      <c r="AU57" s="170"/>
      <c r="AV57" s="170"/>
      <c r="AW57" s="170"/>
      <c r="AX57" s="170"/>
      <c r="AY57" s="170"/>
      <c r="AZ57" s="170"/>
      <c r="BA57" s="170"/>
      <c r="BB57" s="170"/>
      <c r="BC57" s="145"/>
      <c r="BD57" s="170"/>
      <c r="BE57" s="170"/>
      <c r="BF57" s="170"/>
      <c r="BG57" s="170"/>
      <c r="BH57" s="145"/>
      <c r="BI57" s="170"/>
      <c r="BJ57" s="170"/>
      <c r="BK57" s="170"/>
      <c r="BL57" s="170"/>
      <c r="BM57" s="145"/>
      <c r="BN57" s="170"/>
      <c r="BO57" s="170"/>
      <c r="BP57" s="170"/>
      <c r="BQ57" s="170"/>
      <c r="BR57" s="145"/>
      <c r="BS57" s="170"/>
      <c r="BT57" s="171"/>
    </row>
    <row r="58" spans="1:72" ht="23.25" customHeight="1">
      <c r="A58" s="331">
        <v>47</v>
      </c>
      <c r="B58" s="488" t="s">
        <v>358</v>
      </c>
      <c r="C58" s="488" t="s">
        <v>240</v>
      </c>
      <c r="D58" s="488"/>
      <c r="E58" s="489" t="s">
        <v>386</v>
      </c>
      <c r="F58" s="490" t="s">
        <v>757</v>
      </c>
      <c r="G58" s="491" t="s">
        <v>240</v>
      </c>
      <c r="H58" s="494"/>
      <c r="I58" s="492">
        <v>10</v>
      </c>
      <c r="J58" s="492">
        <v>80</v>
      </c>
      <c r="K58" s="493">
        <f t="shared" si="0"/>
        <v>78.8</v>
      </c>
      <c r="L58" s="494" t="s">
        <v>387</v>
      </c>
      <c r="M58" s="492">
        <v>1</v>
      </c>
      <c r="N58" s="495"/>
      <c r="P58" s="170"/>
      <c r="Q58" s="145"/>
      <c r="R58" s="170"/>
      <c r="S58" s="170"/>
      <c r="T58" s="145"/>
      <c r="U58" s="170"/>
      <c r="V58" s="170"/>
      <c r="W58" s="170"/>
      <c r="X58" s="170"/>
      <c r="Y58" s="170"/>
      <c r="Z58" s="170"/>
      <c r="AA58" s="170"/>
      <c r="AB58" s="145"/>
      <c r="AC58" s="171"/>
      <c r="AD58" s="145"/>
      <c r="AE58" s="145"/>
      <c r="AF58" s="145"/>
      <c r="AG58" s="170"/>
      <c r="AH58" s="170"/>
      <c r="AI58" s="170"/>
      <c r="AJ58" s="170"/>
      <c r="AK58" s="170"/>
      <c r="AL58" s="170"/>
      <c r="AM58" s="145"/>
      <c r="AN58" s="170"/>
      <c r="AO58" s="170"/>
      <c r="AP58" s="171"/>
      <c r="AQ58" s="170"/>
      <c r="AR58" s="170"/>
      <c r="AS58" s="170"/>
      <c r="AT58" s="145"/>
      <c r="AU58" s="170"/>
      <c r="AV58" s="170"/>
      <c r="AW58" s="170"/>
      <c r="AX58" s="170"/>
      <c r="AY58" s="170"/>
      <c r="AZ58" s="170"/>
      <c r="BA58" s="170"/>
      <c r="BB58" s="170"/>
      <c r="BC58" s="145"/>
      <c r="BD58" s="170"/>
      <c r="BE58" s="170"/>
      <c r="BF58" s="170"/>
      <c r="BG58" s="170"/>
      <c r="BH58" s="145"/>
      <c r="BI58" s="170"/>
      <c r="BJ58" s="170"/>
      <c r="BK58" s="170"/>
      <c r="BL58" s="170"/>
      <c r="BM58" s="145"/>
      <c r="BN58" s="170"/>
      <c r="BO58" s="170"/>
      <c r="BP58" s="170"/>
      <c r="BQ58" s="170"/>
      <c r="BR58" s="145"/>
      <c r="BS58" s="170"/>
      <c r="BT58" s="171"/>
    </row>
    <row r="59" spans="1:72" ht="23.25" customHeight="1">
      <c r="A59" s="331">
        <v>48</v>
      </c>
      <c r="B59" s="488" t="s">
        <v>358</v>
      </c>
      <c r="C59" s="488" t="s">
        <v>240</v>
      </c>
      <c r="D59" s="488"/>
      <c r="E59" s="489" t="s">
        <v>386</v>
      </c>
      <c r="F59" s="490" t="s">
        <v>759</v>
      </c>
      <c r="G59" s="491" t="s">
        <v>240</v>
      </c>
      <c r="H59" s="494"/>
      <c r="I59" s="492">
        <v>10</v>
      </c>
      <c r="J59" s="492">
        <v>30</v>
      </c>
      <c r="K59" s="493">
        <f t="shared" si="0"/>
        <v>29.55</v>
      </c>
      <c r="L59" s="494" t="s">
        <v>387</v>
      </c>
      <c r="M59" s="492">
        <v>1</v>
      </c>
      <c r="N59" s="495"/>
      <c r="P59" s="170"/>
      <c r="Q59" s="145"/>
      <c r="R59" s="170"/>
      <c r="S59" s="170"/>
      <c r="T59" s="145"/>
      <c r="U59" s="170"/>
      <c r="V59" s="170"/>
      <c r="W59" s="170"/>
      <c r="X59" s="170"/>
      <c r="Y59" s="170"/>
      <c r="Z59" s="170"/>
      <c r="AA59" s="170"/>
      <c r="AB59" s="145"/>
      <c r="AC59" s="171"/>
      <c r="AD59" s="145"/>
      <c r="AE59" s="145"/>
      <c r="AF59" s="145"/>
      <c r="AG59" s="170"/>
      <c r="AH59" s="170"/>
      <c r="AI59" s="170"/>
      <c r="AJ59" s="170"/>
      <c r="AK59" s="170"/>
      <c r="AL59" s="170"/>
      <c r="AM59" s="145"/>
      <c r="AN59" s="170"/>
      <c r="AO59" s="170"/>
      <c r="AP59" s="171"/>
      <c r="AQ59" s="170"/>
      <c r="AR59" s="170"/>
      <c r="AS59" s="170"/>
      <c r="AT59" s="145"/>
      <c r="AU59" s="170"/>
      <c r="AV59" s="170"/>
      <c r="AW59" s="170"/>
      <c r="AX59" s="170"/>
      <c r="AY59" s="170"/>
      <c r="AZ59" s="170"/>
      <c r="BA59" s="170"/>
      <c r="BB59" s="170"/>
      <c r="BC59" s="145"/>
      <c r="BD59" s="170"/>
      <c r="BE59" s="170"/>
      <c r="BF59" s="170"/>
      <c r="BG59" s="170"/>
      <c r="BH59" s="145"/>
      <c r="BI59" s="170"/>
      <c r="BJ59" s="170"/>
      <c r="BK59" s="170"/>
      <c r="BL59" s="170"/>
      <c r="BM59" s="145"/>
      <c r="BN59" s="170"/>
      <c r="BO59" s="170"/>
      <c r="BP59" s="170"/>
      <c r="BQ59" s="170"/>
      <c r="BR59" s="145"/>
      <c r="BS59" s="170"/>
      <c r="BT59" s="171"/>
    </row>
    <row r="60" spans="1:72" ht="23.25" customHeight="1">
      <c r="A60" s="331">
        <v>49</v>
      </c>
      <c r="B60" s="488" t="s">
        <v>358</v>
      </c>
      <c r="C60" s="488" t="s">
        <v>240</v>
      </c>
      <c r="D60" s="488"/>
      <c r="E60" s="489" t="s">
        <v>386</v>
      </c>
      <c r="F60" s="490" t="s">
        <v>760</v>
      </c>
      <c r="G60" s="491" t="s">
        <v>240</v>
      </c>
      <c r="H60" s="491"/>
      <c r="I60" s="492">
        <v>20</v>
      </c>
      <c r="J60" s="492">
        <v>50</v>
      </c>
      <c r="K60" s="493">
        <f t="shared" si="0"/>
        <v>49.25</v>
      </c>
      <c r="L60" s="494" t="s">
        <v>387</v>
      </c>
      <c r="M60" s="492">
        <v>1</v>
      </c>
      <c r="N60" s="495"/>
      <c r="P60" s="170"/>
      <c r="Q60" s="145"/>
      <c r="R60" s="170"/>
      <c r="S60" s="170"/>
      <c r="T60" s="145"/>
      <c r="U60" s="170"/>
      <c r="V60" s="170"/>
      <c r="W60" s="170"/>
      <c r="X60" s="170"/>
      <c r="Y60" s="170"/>
      <c r="Z60" s="170"/>
      <c r="AA60" s="170"/>
      <c r="AB60" s="145"/>
      <c r="AC60" s="171"/>
      <c r="AD60" s="145"/>
      <c r="AE60" s="145"/>
      <c r="AF60" s="145"/>
      <c r="AG60" s="170"/>
      <c r="AH60" s="170"/>
      <c r="AI60" s="170"/>
      <c r="AJ60" s="170"/>
      <c r="AK60" s="170"/>
      <c r="AL60" s="170"/>
      <c r="AM60" s="145"/>
      <c r="AN60" s="170"/>
      <c r="AO60" s="170"/>
      <c r="AP60" s="171"/>
      <c r="AQ60" s="170"/>
      <c r="AR60" s="170"/>
      <c r="AS60" s="170"/>
      <c r="AT60" s="145"/>
      <c r="AU60" s="170"/>
      <c r="AV60" s="170"/>
      <c r="AW60" s="170"/>
      <c r="AX60" s="170"/>
      <c r="AY60" s="170"/>
      <c r="AZ60" s="170"/>
      <c r="BA60" s="170"/>
      <c r="BB60" s="170"/>
      <c r="BC60" s="145"/>
      <c r="BD60" s="170"/>
      <c r="BE60" s="170"/>
      <c r="BF60" s="170"/>
      <c r="BG60" s="170"/>
      <c r="BH60" s="145"/>
      <c r="BI60" s="170"/>
      <c r="BJ60" s="170"/>
      <c r="BK60" s="170"/>
      <c r="BL60" s="170"/>
      <c r="BM60" s="145"/>
      <c r="BN60" s="170"/>
      <c r="BO60" s="170"/>
      <c r="BP60" s="170"/>
      <c r="BQ60" s="170"/>
      <c r="BR60" s="145"/>
      <c r="BS60" s="170"/>
      <c r="BT60" s="171"/>
    </row>
    <row r="61" spans="1:72" ht="31.5" customHeight="1">
      <c r="A61" s="331">
        <v>50</v>
      </c>
      <c r="B61" s="488" t="s">
        <v>358</v>
      </c>
      <c r="C61" s="488" t="s">
        <v>240</v>
      </c>
      <c r="D61" s="488"/>
      <c r="E61" s="489" t="s">
        <v>386</v>
      </c>
      <c r="F61" s="490" t="s">
        <v>761</v>
      </c>
      <c r="G61" s="491" t="s">
        <v>240</v>
      </c>
      <c r="H61" s="494"/>
      <c r="I61" s="492">
        <v>20</v>
      </c>
      <c r="J61" s="492">
        <v>50</v>
      </c>
      <c r="K61" s="493">
        <f t="shared" si="0"/>
        <v>49.25</v>
      </c>
      <c r="L61" s="494" t="s">
        <v>387</v>
      </c>
      <c r="M61" s="492">
        <v>1</v>
      </c>
      <c r="N61" s="495"/>
      <c r="P61" s="170"/>
      <c r="Q61" s="145"/>
      <c r="R61" s="170"/>
      <c r="S61" s="170"/>
      <c r="T61" s="145"/>
      <c r="U61" s="170"/>
      <c r="V61" s="170"/>
      <c r="W61" s="170"/>
      <c r="X61" s="170"/>
      <c r="Y61" s="170"/>
      <c r="Z61" s="170"/>
      <c r="AA61" s="170"/>
      <c r="AB61" s="145"/>
      <c r="AC61" s="171"/>
      <c r="AD61" s="145"/>
      <c r="AE61" s="145"/>
      <c r="AF61" s="145"/>
      <c r="AG61" s="170"/>
      <c r="AH61" s="170"/>
      <c r="AI61" s="170"/>
      <c r="AJ61" s="170"/>
      <c r="AK61" s="170"/>
      <c r="AL61" s="170"/>
      <c r="AM61" s="145"/>
      <c r="AN61" s="170"/>
      <c r="AO61" s="170"/>
      <c r="AP61" s="171"/>
      <c r="AQ61" s="170"/>
      <c r="AR61" s="170"/>
      <c r="AS61" s="170"/>
      <c r="AT61" s="145"/>
      <c r="AU61" s="170"/>
      <c r="AV61" s="170"/>
      <c r="AW61" s="170"/>
      <c r="AX61" s="170"/>
      <c r="AY61" s="170"/>
      <c r="AZ61" s="170"/>
      <c r="BA61" s="170"/>
      <c r="BB61" s="170"/>
      <c r="BC61" s="145"/>
      <c r="BD61" s="170"/>
      <c r="BE61" s="170"/>
      <c r="BF61" s="170"/>
      <c r="BG61" s="170"/>
      <c r="BH61" s="145"/>
      <c r="BI61" s="170"/>
      <c r="BJ61" s="170"/>
      <c r="BK61" s="170"/>
      <c r="BL61" s="170"/>
      <c r="BM61" s="145"/>
      <c r="BN61" s="170"/>
      <c r="BO61" s="170"/>
      <c r="BP61" s="170"/>
      <c r="BQ61" s="170"/>
      <c r="BR61" s="145"/>
      <c r="BS61" s="170"/>
      <c r="BT61" s="171"/>
    </row>
    <row r="62" spans="1:72" ht="31.5" customHeight="1">
      <c r="A62" s="331">
        <v>51</v>
      </c>
      <c r="B62" s="488" t="s">
        <v>358</v>
      </c>
      <c r="C62" s="488" t="s">
        <v>240</v>
      </c>
      <c r="D62" s="488"/>
      <c r="E62" s="489" t="s">
        <v>386</v>
      </c>
      <c r="F62" s="490" t="s">
        <v>762</v>
      </c>
      <c r="G62" s="491" t="s">
        <v>240</v>
      </c>
      <c r="H62" s="494"/>
      <c r="I62" s="492">
        <v>20</v>
      </c>
      <c r="J62" s="492">
        <v>280</v>
      </c>
      <c r="K62" s="493">
        <f t="shared" si="0"/>
        <v>275.8</v>
      </c>
      <c r="L62" s="494" t="s">
        <v>387</v>
      </c>
      <c r="M62" s="492">
        <v>1</v>
      </c>
      <c r="N62" s="495"/>
      <c r="P62" s="170"/>
      <c r="Q62" s="145"/>
      <c r="R62" s="170"/>
      <c r="S62" s="170"/>
      <c r="T62" s="145"/>
      <c r="U62" s="170"/>
      <c r="V62" s="170"/>
      <c r="W62" s="170"/>
      <c r="X62" s="170"/>
      <c r="Y62" s="170"/>
      <c r="Z62" s="170"/>
      <c r="AA62" s="170"/>
      <c r="AB62" s="145"/>
      <c r="AC62" s="171"/>
      <c r="AD62" s="145"/>
      <c r="AE62" s="145"/>
      <c r="AF62" s="145"/>
      <c r="AG62" s="170"/>
      <c r="AH62" s="170"/>
      <c r="AI62" s="170"/>
      <c r="AJ62" s="170"/>
      <c r="AK62" s="170"/>
      <c r="AL62" s="170"/>
      <c r="AM62" s="145"/>
      <c r="AN62" s="170"/>
      <c r="AO62" s="170"/>
      <c r="AP62" s="171"/>
      <c r="AQ62" s="170"/>
      <c r="AR62" s="170"/>
      <c r="AS62" s="170"/>
      <c r="AT62" s="145"/>
      <c r="AU62" s="170"/>
      <c r="AV62" s="170"/>
      <c r="AW62" s="170"/>
      <c r="AX62" s="170"/>
      <c r="AY62" s="170"/>
      <c r="AZ62" s="170"/>
      <c r="BA62" s="170"/>
      <c r="BB62" s="170"/>
      <c r="BC62" s="145"/>
      <c r="BD62" s="170"/>
      <c r="BE62" s="170"/>
      <c r="BF62" s="170"/>
      <c r="BG62" s="170"/>
      <c r="BH62" s="145"/>
      <c r="BI62" s="170"/>
      <c r="BJ62" s="170"/>
      <c r="BK62" s="170"/>
      <c r="BL62" s="170"/>
      <c r="BM62" s="145"/>
      <c r="BN62" s="170"/>
      <c r="BO62" s="170"/>
      <c r="BP62" s="170"/>
      <c r="BQ62" s="170"/>
      <c r="BR62" s="145"/>
      <c r="BS62" s="170"/>
      <c r="BT62" s="171"/>
    </row>
    <row r="63" spans="1:72" ht="31.5" customHeight="1">
      <c r="A63" s="331">
        <v>52</v>
      </c>
      <c r="B63" s="488" t="s">
        <v>358</v>
      </c>
      <c r="C63" s="488" t="s">
        <v>240</v>
      </c>
      <c r="D63" s="488"/>
      <c r="E63" s="489" t="s">
        <v>386</v>
      </c>
      <c r="F63" s="490" t="s">
        <v>763</v>
      </c>
      <c r="G63" s="491" t="s">
        <v>240</v>
      </c>
      <c r="H63" s="494"/>
      <c r="I63" s="492">
        <v>20</v>
      </c>
      <c r="J63" s="492">
        <v>200</v>
      </c>
      <c r="K63" s="493">
        <f t="shared" si="0"/>
        <v>197</v>
      </c>
      <c r="L63" s="494" t="s">
        <v>387</v>
      </c>
      <c r="M63" s="492">
        <v>1</v>
      </c>
      <c r="N63" s="495"/>
      <c r="P63" s="170"/>
      <c r="Q63" s="145"/>
      <c r="R63" s="170"/>
      <c r="S63" s="170"/>
      <c r="T63" s="145"/>
      <c r="U63" s="170"/>
      <c r="V63" s="170"/>
      <c r="W63" s="170"/>
      <c r="X63" s="170"/>
      <c r="Y63" s="170"/>
      <c r="Z63" s="170"/>
      <c r="AA63" s="170"/>
      <c r="AB63" s="145"/>
      <c r="AC63" s="171"/>
      <c r="AD63" s="145"/>
      <c r="AE63" s="145"/>
      <c r="AF63" s="145"/>
      <c r="AG63" s="170"/>
      <c r="AH63" s="170"/>
      <c r="AI63" s="170"/>
      <c r="AJ63" s="170"/>
      <c r="AK63" s="170"/>
      <c r="AL63" s="170"/>
      <c r="AM63" s="145"/>
      <c r="AN63" s="170"/>
      <c r="AO63" s="170"/>
      <c r="AP63" s="171"/>
      <c r="AQ63" s="170"/>
      <c r="AR63" s="170"/>
      <c r="AS63" s="170"/>
      <c r="AT63" s="145"/>
      <c r="AU63" s="170"/>
      <c r="AV63" s="170"/>
      <c r="AW63" s="170"/>
      <c r="AX63" s="170"/>
      <c r="AY63" s="170"/>
      <c r="AZ63" s="170"/>
      <c r="BA63" s="170"/>
      <c r="BB63" s="170"/>
      <c r="BC63" s="145"/>
      <c r="BD63" s="170"/>
      <c r="BE63" s="170"/>
      <c r="BF63" s="170"/>
      <c r="BG63" s="170"/>
      <c r="BH63" s="145"/>
      <c r="BI63" s="170"/>
      <c r="BJ63" s="170"/>
      <c r="BK63" s="170"/>
      <c r="BL63" s="170"/>
      <c r="BM63" s="145"/>
      <c r="BN63" s="170"/>
      <c r="BO63" s="170"/>
      <c r="BP63" s="170"/>
      <c r="BQ63" s="170"/>
      <c r="BR63" s="145"/>
      <c r="BS63" s="170"/>
      <c r="BT63" s="171"/>
    </row>
    <row r="64" spans="1:72" ht="31.5" customHeight="1">
      <c r="A64" s="331">
        <v>53</v>
      </c>
      <c r="B64" s="488" t="s">
        <v>358</v>
      </c>
      <c r="C64" s="488" t="s">
        <v>240</v>
      </c>
      <c r="D64" s="488"/>
      <c r="E64" s="489" t="s">
        <v>386</v>
      </c>
      <c r="F64" s="490" t="s">
        <v>764</v>
      </c>
      <c r="G64" s="491" t="s">
        <v>240</v>
      </c>
      <c r="H64" s="494"/>
      <c r="I64" s="492">
        <v>25</v>
      </c>
      <c r="J64" s="492">
        <v>100</v>
      </c>
      <c r="K64" s="493">
        <f t="shared" si="0"/>
        <v>98.5</v>
      </c>
      <c r="L64" s="494" t="s">
        <v>387</v>
      </c>
      <c r="M64" s="492">
        <v>1</v>
      </c>
      <c r="N64" s="495"/>
      <c r="P64" s="170"/>
      <c r="Q64" s="145"/>
      <c r="R64" s="170"/>
      <c r="S64" s="170"/>
      <c r="T64" s="145"/>
      <c r="U64" s="170"/>
      <c r="V64" s="170"/>
      <c r="W64" s="170"/>
      <c r="X64" s="170"/>
      <c r="Y64" s="170"/>
      <c r="Z64" s="170"/>
      <c r="AA64" s="170"/>
      <c r="AB64" s="145"/>
      <c r="AC64" s="171"/>
      <c r="AD64" s="145"/>
      <c r="AE64" s="145"/>
      <c r="AF64" s="145"/>
      <c r="AG64" s="170"/>
      <c r="AH64" s="170"/>
      <c r="AI64" s="170"/>
      <c r="AJ64" s="170"/>
      <c r="AK64" s="170"/>
      <c r="AL64" s="170"/>
      <c r="AM64" s="145"/>
      <c r="AN64" s="170"/>
      <c r="AO64" s="170"/>
      <c r="AP64" s="171"/>
      <c r="AQ64" s="170"/>
      <c r="AR64" s="170"/>
      <c r="AS64" s="170"/>
      <c r="AT64" s="145"/>
      <c r="AU64" s="170"/>
      <c r="AV64" s="170"/>
      <c r="AW64" s="170"/>
      <c r="AX64" s="170"/>
      <c r="AY64" s="170"/>
      <c r="AZ64" s="170"/>
      <c r="BA64" s="170"/>
      <c r="BB64" s="170"/>
      <c r="BC64" s="145"/>
      <c r="BD64" s="170"/>
      <c r="BE64" s="170"/>
      <c r="BF64" s="170"/>
      <c r="BG64" s="170"/>
      <c r="BH64" s="145"/>
      <c r="BI64" s="170"/>
      <c r="BJ64" s="170"/>
      <c r="BK64" s="170"/>
      <c r="BL64" s="170"/>
      <c r="BM64" s="145"/>
      <c r="BN64" s="170"/>
      <c r="BO64" s="170"/>
      <c r="BP64" s="170"/>
      <c r="BQ64" s="170"/>
      <c r="BR64" s="145"/>
      <c r="BS64" s="170"/>
      <c r="BT64" s="171"/>
    </row>
    <row r="65" spans="1:72" ht="31.5" customHeight="1">
      <c r="A65" s="331">
        <v>54</v>
      </c>
      <c r="B65" s="488" t="s">
        <v>358</v>
      </c>
      <c r="C65" s="488" t="s">
        <v>240</v>
      </c>
      <c r="D65" s="488"/>
      <c r="E65" s="489" t="s">
        <v>386</v>
      </c>
      <c r="F65" s="490" t="s">
        <v>765</v>
      </c>
      <c r="G65" s="491" t="s">
        <v>240</v>
      </c>
      <c r="H65" s="494"/>
      <c r="I65" s="492">
        <v>20</v>
      </c>
      <c r="J65" s="492">
        <v>30</v>
      </c>
      <c r="K65" s="493">
        <f t="shared" si="0"/>
        <v>29.55</v>
      </c>
      <c r="L65" s="494" t="s">
        <v>387</v>
      </c>
      <c r="M65" s="492">
        <v>1</v>
      </c>
      <c r="N65" s="495"/>
      <c r="P65" s="170"/>
      <c r="Q65" s="145"/>
      <c r="R65" s="170"/>
      <c r="S65" s="170"/>
      <c r="T65" s="145"/>
      <c r="U65" s="170"/>
      <c r="V65" s="170"/>
      <c r="W65" s="170"/>
      <c r="X65" s="170"/>
      <c r="Y65" s="170"/>
      <c r="Z65" s="170"/>
      <c r="AA65" s="170"/>
      <c r="AB65" s="145"/>
      <c r="AC65" s="171"/>
      <c r="AD65" s="145"/>
      <c r="AE65" s="145"/>
      <c r="AF65" s="145"/>
      <c r="AG65" s="170"/>
      <c r="AH65" s="170"/>
      <c r="AI65" s="170"/>
      <c r="AJ65" s="170"/>
      <c r="AK65" s="170"/>
      <c r="AL65" s="170"/>
      <c r="AM65" s="145"/>
      <c r="AN65" s="170"/>
      <c r="AO65" s="170"/>
      <c r="AP65" s="171"/>
      <c r="AQ65" s="170"/>
      <c r="AR65" s="170"/>
      <c r="AS65" s="170"/>
      <c r="AT65" s="145"/>
      <c r="AU65" s="170"/>
      <c r="AV65" s="170"/>
      <c r="AW65" s="170"/>
      <c r="AX65" s="170"/>
      <c r="AY65" s="170"/>
      <c r="AZ65" s="170"/>
      <c r="BA65" s="170"/>
      <c r="BB65" s="170"/>
      <c r="BC65" s="145"/>
      <c r="BD65" s="170"/>
      <c r="BE65" s="170"/>
      <c r="BF65" s="170"/>
      <c r="BG65" s="170"/>
      <c r="BH65" s="145"/>
      <c r="BI65" s="170"/>
      <c r="BJ65" s="170"/>
      <c r="BK65" s="170"/>
      <c r="BL65" s="170"/>
      <c r="BM65" s="145"/>
      <c r="BN65" s="170"/>
      <c r="BO65" s="170"/>
      <c r="BP65" s="170"/>
      <c r="BQ65" s="170"/>
      <c r="BR65" s="145"/>
      <c r="BS65" s="170"/>
      <c r="BT65" s="171"/>
    </row>
    <row r="66" spans="1:72" ht="31.5" customHeight="1">
      <c r="A66" s="331">
        <v>55</v>
      </c>
      <c r="B66" s="488" t="s">
        <v>358</v>
      </c>
      <c r="C66" s="488" t="s">
        <v>240</v>
      </c>
      <c r="D66" s="488"/>
      <c r="E66" s="489" t="s">
        <v>386</v>
      </c>
      <c r="F66" s="490" t="s">
        <v>766</v>
      </c>
      <c r="G66" s="491" t="s">
        <v>240</v>
      </c>
      <c r="H66" s="494"/>
      <c r="I66" s="492">
        <v>20</v>
      </c>
      <c r="J66" s="492">
        <v>30</v>
      </c>
      <c r="K66" s="493">
        <f t="shared" si="0"/>
        <v>29.55</v>
      </c>
      <c r="L66" s="494" t="s">
        <v>387</v>
      </c>
      <c r="M66" s="492">
        <v>1</v>
      </c>
      <c r="N66" s="495"/>
      <c r="P66" s="170"/>
      <c r="Q66" s="145"/>
      <c r="R66" s="170"/>
      <c r="S66" s="170"/>
      <c r="T66" s="145"/>
      <c r="U66" s="170"/>
      <c r="V66" s="170"/>
      <c r="W66" s="170"/>
      <c r="X66" s="170"/>
      <c r="Y66" s="170"/>
      <c r="Z66" s="170"/>
      <c r="AA66" s="170"/>
      <c r="AB66" s="145"/>
      <c r="AC66" s="171"/>
      <c r="AD66" s="145"/>
      <c r="AE66" s="145"/>
      <c r="AF66" s="145"/>
      <c r="AG66" s="170"/>
      <c r="AH66" s="170"/>
      <c r="AI66" s="170"/>
      <c r="AJ66" s="170"/>
      <c r="AK66" s="170"/>
      <c r="AL66" s="170"/>
      <c r="AM66" s="145"/>
      <c r="AN66" s="170"/>
      <c r="AO66" s="170"/>
      <c r="AP66" s="171"/>
      <c r="AQ66" s="170"/>
      <c r="AR66" s="170"/>
      <c r="AS66" s="170"/>
      <c r="AT66" s="145"/>
      <c r="AU66" s="170"/>
      <c r="AV66" s="170"/>
      <c r="AW66" s="170"/>
      <c r="AX66" s="170"/>
      <c r="AY66" s="170"/>
      <c r="AZ66" s="170"/>
      <c r="BA66" s="170"/>
      <c r="BB66" s="170"/>
      <c r="BC66" s="145"/>
      <c r="BD66" s="170"/>
      <c r="BE66" s="170"/>
      <c r="BF66" s="170"/>
      <c r="BG66" s="170"/>
      <c r="BH66" s="145"/>
      <c r="BI66" s="170"/>
      <c r="BJ66" s="170"/>
      <c r="BK66" s="170"/>
      <c r="BL66" s="170"/>
      <c r="BM66" s="145"/>
      <c r="BN66" s="170"/>
      <c r="BO66" s="170"/>
      <c r="BP66" s="170"/>
      <c r="BQ66" s="170"/>
      <c r="BR66" s="145"/>
      <c r="BS66" s="170"/>
      <c r="BT66" s="171"/>
    </row>
    <row r="67" spans="1:72" ht="31.5" customHeight="1">
      <c r="A67" s="331">
        <v>56</v>
      </c>
      <c r="B67" s="488" t="s">
        <v>358</v>
      </c>
      <c r="C67" s="488" t="s">
        <v>240</v>
      </c>
      <c r="D67" s="488"/>
      <c r="E67" s="489" t="s">
        <v>386</v>
      </c>
      <c r="F67" s="490" t="s">
        <v>767</v>
      </c>
      <c r="G67" s="491" t="s">
        <v>240</v>
      </c>
      <c r="H67" s="494"/>
      <c r="I67" s="492">
        <v>20</v>
      </c>
      <c r="J67" s="492">
        <v>100</v>
      </c>
      <c r="K67" s="493">
        <f t="shared" si="0"/>
        <v>98.5</v>
      </c>
      <c r="L67" s="494" t="s">
        <v>387</v>
      </c>
      <c r="M67" s="492">
        <v>1</v>
      </c>
      <c r="N67" s="495"/>
      <c r="P67" s="170"/>
      <c r="Q67" s="145"/>
      <c r="R67" s="170"/>
      <c r="S67" s="170"/>
      <c r="T67" s="145"/>
      <c r="U67" s="170"/>
      <c r="V67" s="170"/>
      <c r="W67" s="170"/>
      <c r="X67" s="170"/>
      <c r="Y67" s="170"/>
      <c r="Z67" s="170"/>
      <c r="AA67" s="170"/>
      <c r="AB67" s="145"/>
      <c r="AC67" s="171"/>
      <c r="AD67" s="145"/>
      <c r="AE67" s="145"/>
      <c r="AF67" s="145"/>
      <c r="AG67" s="170"/>
      <c r="AH67" s="170"/>
      <c r="AI67" s="170"/>
      <c r="AJ67" s="170"/>
      <c r="AK67" s="170"/>
      <c r="AL67" s="170"/>
      <c r="AM67" s="145"/>
      <c r="AN67" s="170"/>
      <c r="AO67" s="170"/>
      <c r="AP67" s="171"/>
      <c r="AQ67" s="170"/>
      <c r="AR67" s="170"/>
      <c r="AS67" s="170"/>
      <c r="AT67" s="145"/>
      <c r="AU67" s="170"/>
      <c r="AV67" s="170"/>
      <c r="AW67" s="170"/>
      <c r="AX67" s="170"/>
      <c r="AY67" s="170"/>
      <c r="AZ67" s="170"/>
      <c r="BA67" s="170"/>
      <c r="BB67" s="170"/>
      <c r="BC67" s="145"/>
      <c r="BD67" s="170"/>
      <c r="BE67" s="170"/>
      <c r="BF67" s="170"/>
      <c r="BG67" s="170"/>
      <c r="BH67" s="145"/>
      <c r="BI67" s="170"/>
      <c r="BJ67" s="170"/>
      <c r="BK67" s="170"/>
      <c r="BL67" s="170"/>
      <c r="BM67" s="145"/>
      <c r="BN67" s="170"/>
      <c r="BO67" s="170"/>
      <c r="BP67" s="170"/>
      <c r="BQ67" s="170"/>
      <c r="BR67" s="145"/>
      <c r="BS67" s="170"/>
      <c r="BT67" s="171"/>
    </row>
    <row r="68" spans="1:72" ht="31.5" customHeight="1">
      <c r="A68" s="331">
        <v>57</v>
      </c>
      <c r="B68" s="488" t="s">
        <v>358</v>
      </c>
      <c r="C68" s="488" t="s">
        <v>240</v>
      </c>
      <c r="D68" s="488"/>
      <c r="E68" s="489" t="s">
        <v>386</v>
      </c>
      <c r="F68" s="490" t="s">
        <v>768</v>
      </c>
      <c r="G68" s="491" t="s">
        <v>240</v>
      </c>
      <c r="H68" s="494"/>
      <c r="I68" s="492">
        <v>20</v>
      </c>
      <c r="J68" s="492">
        <v>30</v>
      </c>
      <c r="K68" s="493">
        <f t="shared" si="0"/>
        <v>29.55</v>
      </c>
      <c r="L68" s="494" t="s">
        <v>387</v>
      </c>
      <c r="M68" s="492">
        <v>1</v>
      </c>
      <c r="N68" s="495"/>
      <c r="P68" s="170"/>
      <c r="Q68" s="145"/>
      <c r="R68" s="170"/>
      <c r="S68" s="170"/>
      <c r="T68" s="145"/>
      <c r="U68" s="170"/>
      <c r="V68" s="170"/>
      <c r="W68" s="170"/>
      <c r="X68" s="170"/>
      <c r="Y68" s="170"/>
      <c r="Z68" s="170"/>
      <c r="AA68" s="170"/>
      <c r="AB68" s="145"/>
      <c r="AC68" s="171"/>
      <c r="AD68" s="145"/>
      <c r="AE68" s="145"/>
      <c r="AF68" s="145"/>
      <c r="AG68" s="170"/>
      <c r="AH68" s="170"/>
      <c r="AI68" s="170"/>
      <c r="AJ68" s="170"/>
      <c r="AK68" s="170"/>
      <c r="AL68" s="170"/>
      <c r="AM68" s="145"/>
      <c r="AN68" s="170"/>
      <c r="AO68" s="170"/>
      <c r="AP68" s="171"/>
      <c r="AQ68" s="170"/>
      <c r="AR68" s="170"/>
      <c r="AS68" s="170"/>
      <c r="AT68" s="145"/>
      <c r="AU68" s="170"/>
      <c r="AV68" s="170"/>
      <c r="AW68" s="170"/>
      <c r="AX68" s="170"/>
      <c r="AY68" s="170"/>
      <c r="AZ68" s="170"/>
      <c r="BA68" s="170"/>
      <c r="BB68" s="170"/>
      <c r="BC68" s="145"/>
      <c r="BD68" s="170"/>
      <c r="BE68" s="170"/>
      <c r="BF68" s="170"/>
      <c r="BG68" s="170"/>
      <c r="BH68" s="145"/>
      <c r="BI68" s="170"/>
      <c r="BJ68" s="170"/>
      <c r="BK68" s="170"/>
      <c r="BL68" s="170"/>
      <c r="BM68" s="145"/>
      <c r="BN68" s="170"/>
      <c r="BO68" s="170"/>
      <c r="BP68" s="170"/>
      <c r="BQ68" s="170"/>
      <c r="BR68" s="145"/>
      <c r="BS68" s="170"/>
      <c r="BT68" s="171"/>
    </row>
    <row r="69" spans="1:72" ht="31.5" customHeight="1">
      <c r="A69" s="331">
        <v>58</v>
      </c>
      <c r="B69" s="488" t="s">
        <v>358</v>
      </c>
      <c r="C69" s="488" t="s">
        <v>240</v>
      </c>
      <c r="D69" s="488"/>
      <c r="E69" s="489" t="s">
        <v>386</v>
      </c>
      <c r="F69" s="490" t="s">
        <v>769</v>
      </c>
      <c r="G69" s="491" t="s">
        <v>240</v>
      </c>
      <c r="H69" s="494"/>
      <c r="I69" s="492">
        <v>25</v>
      </c>
      <c r="J69" s="492">
        <v>50</v>
      </c>
      <c r="K69" s="493">
        <f t="shared" si="0"/>
        <v>49.25</v>
      </c>
      <c r="L69" s="494" t="s">
        <v>387</v>
      </c>
      <c r="M69" s="492">
        <v>1</v>
      </c>
      <c r="N69" s="495"/>
      <c r="P69" s="170"/>
      <c r="Q69" s="145"/>
      <c r="R69" s="170"/>
      <c r="S69" s="170"/>
      <c r="T69" s="145"/>
      <c r="U69" s="170"/>
      <c r="V69" s="170"/>
      <c r="W69" s="170"/>
      <c r="X69" s="170"/>
      <c r="Y69" s="170"/>
      <c r="Z69" s="170"/>
      <c r="AA69" s="170"/>
      <c r="AB69" s="145"/>
      <c r="AC69" s="171"/>
      <c r="AD69" s="145"/>
      <c r="AE69" s="145"/>
      <c r="AF69" s="145"/>
      <c r="AG69" s="170"/>
      <c r="AH69" s="170"/>
      <c r="AI69" s="170"/>
      <c r="AJ69" s="170"/>
      <c r="AK69" s="170"/>
      <c r="AL69" s="170"/>
      <c r="AM69" s="145"/>
      <c r="AN69" s="170"/>
      <c r="AO69" s="170"/>
      <c r="AP69" s="171"/>
      <c r="AQ69" s="170"/>
      <c r="AR69" s="170"/>
      <c r="AS69" s="170"/>
      <c r="AT69" s="145"/>
      <c r="AU69" s="170"/>
      <c r="AV69" s="170"/>
      <c r="AW69" s="170"/>
      <c r="AX69" s="170"/>
      <c r="AY69" s="170"/>
      <c r="AZ69" s="170"/>
      <c r="BA69" s="170"/>
      <c r="BB69" s="170"/>
      <c r="BC69" s="145"/>
      <c r="BD69" s="170"/>
      <c r="BE69" s="170"/>
      <c r="BF69" s="170"/>
      <c r="BG69" s="170"/>
      <c r="BH69" s="145"/>
      <c r="BI69" s="170"/>
      <c r="BJ69" s="170"/>
      <c r="BK69" s="170"/>
      <c r="BL69" s="170"/>
      <c r="BM69" s="145"/>
      <c r="BN69" s="170"/>
      <c r="BO69" s="170"/>
      <c r="BP69" s="170"/>
      <c r="BQ69" s="170"/>
      <c r="BR69" s="145"/>
      <c r="BS69" s="170"/>
      <c r="BT69" s="171"/>
    </row>
    <row r="70" spans="1:72" ht="21.75" customHeight="1">
      <c r="A70" s="331">
        <v>59</v>
      </c>
      <c r="B70" s="488" t="s">
        <v>358</v>
      </c>
      <c r="C70" s="488" t="s">
        <v>240</v>
      </c>
      <c r="D70" s="488"/>
      <c r="E70" s="489" t="s">
        <v>386</v>
      </c>
      <c r="F70" s="490" t="s">
        <v>770</v>
      </c>
      <c r="G70" s="491" t="s">
        <v>240</v>
      </c>
      <c r="H70" s="494"/>
      <c r="I70" s="492">
        <v>20</v>
      </c>
      <c r="J70" s="492">
        <v>70</v>
      </c>
      <c r="K70" s="493">
        <f t="shared" si="0"/>
        <v>68.95</v>
      </c>
      <c r="L70" s="494" t="s">
        <v>387</v>
      </c>
      <c r="M70" s="492">
        <v>1</v>
      </c>
      <c r="N70" s="495"/>
      <c r="P70" s="170"/>
      <c r="Q70" s="145"/>
      <c r="R70" s="170"/>
      <c r="S70" s="170"/>
      <c r="T70" s="145"/>
      <c r="U70" s="170"/>
      <c r="V70" s="170"/>
      <c r="W70" s="170"/>
      <c r="X70" s="170"/>
      <c r="Y70" s="170"/>
      <c r="Z70" s="170"/>
      <c r="AA70" s="170"/>
      <c r="AB70" s="145"/>
      <c r="AC70" s="171"/>
      <c r="AD70" s="145"/>
      <c r="AE70" s="145"/>
      <c r="AF70" s="145"/>
      <c r="AG70" s="170"/>
      <c r="AH70" s="170"/>
      <c r="AI70" s="170"/>
      <c r="AJ70" s="170"/>
      <c r="AK70" s="170"/>
      <c r="AL70" s="170"/>
      <c r="AM70" s="145"/>
      <c r="AN70" s="170"/>
      <c r="AO70" s="170"/>
      <c r="AP70" s="171"/>
      <c r="AQ70" s="170"/>
      <c r="AR70" s="170"/>
      <c r="AS70" s="170"/>
      <c r="AT70" s="145"/>
      <c r="AU70" s="170"/>
      <c r="AV70" s="170"/>
      <c r="AW70" s="170"/>
      <c r="AX70" s="170"/>
      <c r="AY70" s="170"/>
      <c r="AZ70" s="170"/>
      <c r="BA70" s="170"/>
      <c r="BB70" s="170"/>
      <c r="BC70" s="145"/>
      <c r="BD70" s="170"/>
      <c r="BE70" s="170"/>
      <c r="BF70" s="170"/>
      <c r="BG70" s="170"/>
      <c r="BH70" s="145"/>
      <c r="BI70" s="170"/>
      <c r="BJ70" s="170"/>
      <c r="BK70" s="170"/>
      <c r="BL70" s="170"/>
      <c r="BM70" s="145"/>
      <c r="BN70" s="170"/>
      <c r="BO70" s="170"/>
      <c r="BP70" s="170"/>
      <c r="BQ70" s="170"/>
      <c r="BR70" s="145"/>
      <c r="BS70" s="170"/>
      <c r="BT70" s="171"/>
    </row>
    <row r="71" spans="1:72" ht="21.75" customHeight="1">
      <c r="A71" s="331">
        <v>60</v>
      </c>
      <c r="B71" s="488" t="s">
        <v>358</v>
      </c>
      <c r="C71" s="488" t="s">
        <v>240</v>
      </c>
      <c r="D71" s="488"/>
      <c r="E71" s="489" t="s">
        <v>386</v>
      </c>
      <c r="F71" s="490" t="s">
        <v>771</v>
      </c>
      <c r="G71" s="491" t="s">
        <v>240</v>
      </c>
      <c r="H71" s="494"/>
      <c r="I71" s="492">
        <v>10</v>
      </c>
      <c r="J71" s="492">
        <v>50</v>
      </c>
      <c r="K71" s="493">
        <f t="shared" si="0"/>
        <v>49.25</v>
      </c>
      <c r="L71" s="494" t="s">
        <v>387</v>
      </c>
      <c r="M71" s="492">
        <v>1</v>
      </c>
      <c r="N71" s="495"/>
      <c r="P71" s="170"/>
      <c r="Q71" s="145"/>
      <c r="R71" s="170"/>
      <c r="S71" s="170"/>
      <c r="T71" s="145"/>
      <c r="U71" s="170"/>
      <c r="V71" s="170"/>
      <c r="W71" s="170"/>
      <c r="X71" s="170"/>
      <c r="Y71" s="170"/>
      <c r="Z71" s="170"/>
      <c r="AA71" s="170"/>
      <c r="AB71" s="145"/>
      <c r="AC71" s="171"/>
      <c r="AD71" s="145"/>
      <c r="AE71" s="145"/>
      <c r="AF71" s="145"/>
      <c r="AG71" s="170"/>
      <c r="AH71" s="170"/>
      <c r="AI71" s="170"/>
      <c r="AJ71" s="170"/>
      <c r="AK71" s="170"/>
      <c r="AL71" s="170"/>
      <c r="AM71" s="145"/>
      <c r="AN71" s="170"/>
      <c r="AO71" s="170"/>
      <c r="AP71" s="171"/>
      <c r="AQ71" s="170"/>
      <c r="AR71" s="170"/>
      <c r="AS71" s="170"/>
      <c r="AT71" s="145"/>
      <c r="AU71" s="170"/>
      <c r="AV71" s="170"/>
      <c r="AW71" s="170"/>
      <c r="AX71" s="170"/>
      <c r="AY71" s="170"/>
      <c r="AZ71" s="170"/>
      <c r="BA71" s="170"/>
      <c r="BB71" s="170"/>
      <c r="BC71" s="145"/>
      <c r="BD71" s="170"/>
      <c r="BE71" s="170"/>
      <c r="BF71" s="170"/>
      <c r="BG71" s="170"/>
      <c r="BH71" s="145"/>
      <c r="BI71" s="170"/>
      <c r="BJ71" s="170"/>
      <c r="BK71" s="170"/>
      <c r="BL71" s="170"/>
      <c r="BM71" s="145"/>
      <c r="BN71" s="170"/>
      <c r="BO71" s="170"/>
      <c r="BP71" s="170"/>
      <c r="BQ71" s="170"/>
      <c r="BR71" s="145"/>
      <c r="BS71" s="170"/>
      <c r="BT71" s="171"/>
    </row>
    <row r="72" spans="1:72" ht="23.25" customHeight="1">
      <c r="A72" s="331">
        <v>61</v>
      </c>
      <c r="B72" s="488" t="s">
        <v>358</v>
      </c>
      <c r="C72" s="488" t="s">
        <v>240</v>
      </c>
      <c r="D72" s="488"/>
      <c r="E72" s="489" t="s">
        <v>386</v>
      </c>
      <c r="F72" s="490" t="s">
        <v>772</v>
      </c>
      <c r="G72" s="491" t="s">
        <v>240</v>
      </c>
      <c r="H72" s="494"/>
      <c r="I72" s="492">
        <v>10</v>
      </c>
      <c r="J72" s="492">
        <v>30</v>
      </c>
      <c r="K72" s="493">
        <f t="shared" si="0"/>
        <v>29.55</v>
      </c>
      <c r="L72" s="494" t="s">
        <v>387</v>
      </c>
      <c r="M72" s="492">
        <v>1</v>
      </c>
      <c r="N72" s="495"/>
      <c r="P72" s="170"/>
      <c r="Q72" s="145"/>
      <c r="R72" s="170"/>
      <c r="S72" s="170"/>
      <c r="T72" s="145"/>
      <c r="U72" s="170"/>
      <c r="V72" s="170"/>
      <c r="W72" s="170"/>
      <c r="X72" s="170"/>
      <c r="Y72" s="170"/>
      <c r="Z72" s="170"/>
      <c r="AA72" s="170"/>
      <c r="AB72" s="145"/>
      <c r="AC72" s="171"/>
      <c r="AD72" s="145"/>
      <c r="AE72" s="145"/>
      <c r="AF72" s="145"/>
      <c r="AG72" s="170"/>
      <c r="AH72" s="170"/>
      <c r="AI72" s="170"/>
      <c r="AJ72" s="170"/>
      <c r="AK72" s="170"/>
      <c r="AL72" s="170"/>
      <c r="AM72" s="145"/>
      <c r="AN72" s="170"/>
      <c r="AO72" s="170"/>
      <c r="AP72" s="171"/>
      <c r="AQ72" s="170"/>
      <c r="AR72" s="170"/>
      <c r="AS72" s="170"/>
      <c r="AT72" s="145"/>
      <c r="AU72" s="170"/>
      <c r="AV72" s="170"/>
      <c r="AW72" s="170"/>
      <c r="AX72" s="170"/>
      <c r="AY72" s="170"/>
      <c r="AZ72" s="170"/>
      <c r="BA72" s="170"/>
      <c r="BB72" s="170"/>
      <c r="BC72" s="145"/>
      <c r="BD72" s="170"/>
      <c r="BE72" s="170"/>
      <c r="BF72" s="170"/>
      <c r="BG72" s="170"/>
      <c r="BH72" s="145"/>
      <c r="BI72" s="170"/>
      <c r="BJ72" s="170"/>
      <c r="BK72" s="170"/>
      <c r="BL72" s="170"/>
      <c r="BM72" s="145"/>
      <c r="BN72" s="170"/>
      <c r="BO72" s="170"/>
      <c r="BP72" s="170"/>
      <c r="BQ72" s="170"/>
      <c r="BR72" s="145"/>
      <c r="BS72" s="170"/>
      <c r="BT72" s="171"/>
    </row>
    <row r="73" spans="1:72" ht="23.25" customHeight="1">
      <c r="A73" s="331">
        <v>62</v>
      </c>
      <c r="B73" s="488" t="s">
        <v>358</v>
      </c>
      <c r="C73" s="488" t="s">
        <v>240</v>
      </c>
      <c r="D73" s="488"/>
      <c r="E73" s="489" t="s">
        <v>386</v>
      </c>
      <c r="F73" s="490" t="s">
        <v>773</v>
      </c>
      <c r="G73" s="491" t="s">
        <v>240</v>
      </c>
      <c r="H73" s="494"/>
      <c r="I73" s="492">
        <v>10</v>
      </c>
      <c r="J73" s="492">
        <v>500</v>
      </c>
      <c r="K73" s="493">
        <f t="shared" si="0"/>
        <v>492.5</v>
      </c>
      <c r="L73" s="494" t="s">
        <v>387</v>
      </c>
      <c r="M73" s="492">
        <v>1</v>
      </c>
      <c r="N73" s="495"/>
      <c r="P73" s="170"/>
      <c r="Q73" s="145"/>
      <c r="R73" s="170"/>
      <c r="S73" s="170"/>
      <c r="T73" s="145"/>
      <c r="U73" s="170"/>
      <c r="V73" s="170"/>
      <c r="W73" s="170"/>
      <c r="X73" s="170"/>
      <c r="Y73" s="170"/>
      <c r="Z73" s="170"/>
      <c r="AA73" s="170"/>
      <c r="AB73" s="145"/>
      <c r="AC73" s="171"/>
      <c r="AD73" s="145"/>
      <c r="AE73" s="145"/>
      <c r="AF73" s="145"/>
      <c r="AG73" s="170"/>
      <c r="AH73" s="170"/>
      <c r="AI73" s="170"/>
      <c r="AJ73" s="170"/>
      <c r="AK73" s="170"/>
      <c r="AL73" s="170"/>
      <c r="AM73" s="145"/>
      <c r="AN73" s="170"/>
      <c r="AO73" s="170"/>
      <c r="AP73" s="171"/>
      <c r="AQ73" s="170"/>
      <c r="AR73" s="170"/>
      <c r="AS73" s="170"/>
      <c r="AT73" s="145"/>
      <c r="AU73" s="170"/>
      <c r="AV73" s="170"/>
      <c r="AW73" s="170"/>
      <c r="AX73" s="170"/>
      <c r="AY73" s="170"/>
      <c r="AZ73" s="170"/>
      <c r="BA73" s="170"/>
      <c r="BB73" s="170"/>
      <c r="BC73" s="145"/>
      <c r="BD73" s="170"/>
      <c r="BE73" s="170"/>
      <c r="BF73" s="170"/>
      <c r="BG73" s="170"/>
      <c r="BH73" s="145"/>
      <c r="BI73" s="170"/>
      <c r="BJ73" s="170"/>
      <c r="BK73" s="170"/>
      <c r="BL73" s="170"/>
      <c r="BM73" s="145"/>
      <c r="BN73" s="170"/>
      <c r="BO73" s="170"/>
      <c r="BP73" s="170"/>
      <c r="BQ73" s="170"/>
      <c r="BR73" s="145"/>
      <c r="BS73" s="170"/>
      <c r="BT73" s="171"/>
    </row>
    <row r="74" spans="1:72" ht="23.25" customHeight="1">
      <c r="A74" s="331">
        <v>63</v>
      </c>
      <c r="B74" s="488" t="s">
        <v>358</v>
      </c>
      <c r="C74" s="488" t="s">
        <v>240</v>
      </c>
      <c r="D74" s="488"/>
      <c r="E74" s="489" t="s">
        <v>386</v>
      </c>
      <c r="F74" s="490" t="s">
        <v>774</v>
      </c>
      <c r="G74" s="491" t="s">
        <v>240</v>
      </c>
      <c r="H74" s="494"/>
      <c r="I74" s="492">
        <v>10</v>
      </c>
      <c r="J74" s="492">
        <v>30</v>
      </c>
      <c r="K74" s="493">
        <f t="shared" si="0"/>
        <v>29.55</v>
      </c>
      <c r="L74" s="494" t="s">
        <v>387</v>
      </c>
      <c r="M74" s="492">
        <v>1</v>
      </c>
      <c r="N74" s="495"/>
      <c r="P74" s="170"/>
      <c r="Q74" s="145"/>
      <c r="R74" s="170"/>
      <c r="S74" s="170"/>
      <c r="T74" s="145"/>
      <c r="U74" s="170"/>
      <c r="V74" s="170"/>
      <c r="W74" s="170"/>
      <c r="X74" s="170"/>
      <c r="Y74" s="170"/>
      <c r="Z74" s="170"/>
      <c r="AA74" s="170"/>
      <c r="AB74" s="145"/>
      <c r="AC74" s="171"/>
      <c r="AD74" s="145"/>
      <c r="AE74" s="145"/>
      <c r="AF74" s="145"/>
      <c r="AG74" s="170"/>
      <c r="AH74" s="170"/>
      <c r="AI74" s="170"/>
      <c r="AJ74" s="170"/>
      <c r="AK74" s="170"/>
      <c r="AL74" s="170"/>
      <c r="AM74" s="145"/>
      <c r="AN74" s="170"/>
      <c r="AO74" s="170"/>
      <c r="AP74" s="171"/>
      <c r="AQ74" s="170"/>
      <c r="AR74" s="170"/>
      <c r="AS74" s="170"/>
      <c r="AT74" s="145"/>
      <c r="AU74" s="170"/>
      <c r="AV74" s="170"/>
      <c r="AW74" s="170"/>
      <c r="AX74" s="170"/>
      <c r="AY74" s="170"/>
      <c r="AZ74" s="170"/>
      <c r="BA74" s="170"/>
      <c r="BB74" s="170"/>
      <c r="BC74" s="145"/>
      <c r="BD74" s="170"/>
      <c r="BE74" s="170"/>
      <c r="BF74" s="170"/>
      <c r="BG74" s="170"/>
      <c r="BH74" s="145"/>
      <c r="BI74" s="170"/>
      <c r="BJ74" s="170"/>
      <c r="BK74" s="170"/>
      <c r="BL74" s="170"/>
      <c r="BM74" s="145"/>
      <c r="BN74" s="170"/>
      <c r="BO74" s="170"/>
      <c r="BP74" s="170"/>
      <c r="BQ74" s="170"/>
      <c r="BR74" s="145"/>
      <c r="BS74" s="170"/>
      <c r="BT74" s="171"/>
    </row>
    <row r="75" spans="1:72" ht="23.25" customHeight="1">
      <c r="A75" s="331">
        <v>64</v>
      </c>
      <c r="B75" s="488" t="s">
        <v>358</v>
      </c>
      <c r="C75" s="488" t="s">
        <v>240</v>
      </c>
      <c r="D75" s="488"/>
      <c r="E75" s="489" t="s">
        <v>386</v>
      </c>
      <c r="F75" s="490" t="s">
        <v>724</v>
      </c>
      <c r="G75" s="491" t="s">
        <v>240</v>
      </c>
      <c r="H75" s="494"/>
      <c r="I75" s="492">
        <v>10</v>
      </c>
      <c r="J75" s="492">
        <v>30</v>
      </c>
      <c r="K75" s="493">
        <f t="shared" si="0"/>
        <v>29.55</v>
      </c>
      <c r="L75" s="494" t="s">
        <v>387</v>
      </c>
      <c r="M75" s="492">
        <v>1</v>
      </c>
      <c r="N75" s="495"/>
      <c r="P75" s="170"/>
      <c r="Q75" s="145"/>
      <c r="R75" s="170"/>
      <c r="S75" s="170"/>
      <c r="T75" s="145"/>
      <c r="U75" s="170"/>
      <c r="V75" s="170"/>
      <c r="W75" s="170"/>
      <c r="X75" s="170"/>
      <c r="Y75" s="170"/>
      <c r="Z75" s="170"/>
      <c r="AA75" s="170"/>
      <c r="AB75" s="145"/>
      <c r="AC75" s="171"/>
      <c r="AD75" s="145"/>
      <c r="AE75" s="145"/>
      <c r="AF75" s="145"/>
      <c r="AG75" s="170"/>
      <c r="AH75" s="170"/>
      <c r="AI75" s="170"/>
      <c r="AJ75" s="170"/>
      <c r="AK75" s="170"/>
      <c r="AL75" s="170"/>
      <c r="AM75" s="145"/>
      <c r="AN75" s="170"/>
      <c r="AO75" s="170"/>
      <c r="AP75" s="171"/>
      <c r="AQ75" s="170"/>
      <c r="AR75" s="170"/>
      <c r="AS75" s="170"/>
      <c r="AT75" s="145"/>
      <c r="AU75" s="170"/>
      <c r="AV75" s="170"/>
      <c r="AW75" s="170"/>
      <c r="AX75" s="170"/>
      <c r="AY75" s="170"/>
      <c r="AZ75" s="170"/>
      <c r="BA75" s="170"/>
      <c r="BB75" s="170"/>
      <c r="BC75" s="145"/>
      <c r="BD75" s="170"/>
      <c r="BE75" s="170"/>
      <c r="BF75" s="170"/>
      <c r="BG75" s="170"/>
      <c r="BH75" s="145"/>
      <c r="BI75" s="170"/>
      <c r="BJ75" s="170"/>
      <c r="BK75" s="170"/>
      <c r="BL75" s="170"/>
      <c r="BM75" s="145"/>
      <c r="BN75" s="170"/>
      <c r="BO75" s="170"/>
      <c r="BP75" s="170"/>
      <c r="BQ75" s="170"/>
      <c r="BR75" s="145"/>
      <c r="BS75" s="170"/>
      <c r="BT75" s="171"/>
    </row>
    <row r="76" spans="1:72" ht="23.25" customHeight="1">
      <c r="A76" s="331">
        <v>65</v>
      </c>
      <c r="B76" s="488" t="s">
        <v>358</v>
      </c>
      <c r="C76" s="488" t="s">
        <v>240</v>
      </c>
      <c r="D76" s="488"/>
      <c r="E76" s="489" t="s">
        <v>386</v>
      </c>
      <c r="F76" s="490" t="s">
        <v>775</v>
      </c>
      <c r="G76" s="491" t="s">
        <v>240</v>
      </c>
      <c r="H76" s="494"/>
      <c r="I76" s="492">
        <v>10</v>
      </c>
      <c r="J76" s="492">
        <v>250</v>
      </c>
      <c r="K76" s="493">
        <f t="shared" si="0"/>
        <v>246.25</v>
      </c>
      <c r="L76" s="494" t="s">
        <v>387</v>
      </c>
      <c r="M76" s="492">
        <v>1</v>
      </c>
      <c r="N76" s="495"/>
      <c r="P76" s="170"/>
      <c r="Q76" s="145"/>
      <c r="R76" s="170"/>
      <c r="S76" s="170"/>
      <c r="T76" s="145"/>
      <c r="U76" s="170"/>
      <c r="V76" s="170"/>
      <c r="W76" s="170"/>
      <c r="X76" s="170"/>
      <c r="Y76" s="170"/>
      <c r="Z76" s="170"/>
      <c r="AA76" s="170"/>
      <c r="AB76" s="145"/>
      <c r="AC76" s="171"/>
      <c r="AD76" s="145"/>
      <c r="AE76" s="145"/>
      <c r="AF76" s="145"/>
      <c r="AG76" s="170"/>
      <c r="AH76" s="170"/>
      <c r="AI76" s="170"/>
      <c r="AJ76" s="170"/>
      <c r="AK76" s="170"/>
      <c r="AL76" s="170"/>
      <c r="AM76" s="145"/>
      <c r="AN76" s="170"/>
      <c r="AO76" s="170"/>
      <c r="AP76" s="171"/>
      <c r="AQ76" s="170"/>
      <c r="AR76" s="170"/>
      <c r="AS76" s="170"/>
      <c r="AT76" s="145"/>
      <c r="AU76" s="170"/>
      <c r="AV76" s="170"/>
      <c r="AW76" s="170"/>
      <c r="AX76" s="170"/>
      <c r="AY76" s="170"/>
      <c r="AZ76" s="170"/>
      <c r="BA76" s="170"/>
      <c r="BB76" s="170"/>
      <c r="BC76" s="145"/>
      <c r="BD76" s="170"/>
      <c r="BE76" s="170"/>
      <c r="BF76" s="170"/>
      <c r="BG76" s="170"/>
      <c r="BH76" s="145"/>
      <c r="BI76" s="170"/>
      <c r="BJ76" s="170"/>
      <c r="BK76" s="170"/>
      <c r="BL76" s="170"/>
      <c r="BM76" s="145"/>
      <c r="BN76" s="170"/>
      <c r="BO76" s="170"/>
      <c r="BP76" s="170"/>
      <c r="BQ76" s="170"/>
      <c r="BR76" s="145"/>
      <c r="BS76" s="170"/>
      <c r="BT76" s="171"/>
    </row>
    <row r="77" spans="1:72" ht="32.25" customHeight="1">
      <c r="A77" s="331">
        <v>66</v>
      </c>
      <c r="B77" s="488" t="s">
        <v>358</v>
      </c>
      <c r="C77" s="488" t="s">
        <v>240</v>
      </c>
      <c r="D77" s="488"/>
      <c r="E77" s="489" t="s">
        <v>386</v>
      </c>
      <c r="F77" s="490" t="s">
        <v>776</v>
      </c>
      <c r="G77" s="491" t="s">
        <v>240</v>
      </c>
      <c r="H77" s="494"/>
      <c r="I77" s="492">
        <v>10</v>
      </c>
      <c r="J77" s="492">
        <v>480</v>
      </c>
      <c r="K77" s="493">
        <f aca="true" t="shared" si="1" ref="K77:K85">J77*0.985</f>
        <v>472.8</v>
      </c>
      <c r="L77" s="494" t="s">
        <v>387</v>
      </c>
      <c r="M77" s="492">
        <v>1</v>
      </c>
      <c r="N77" s="495"/>
      <c r="P77" s="170"/>
      <c r="Q77" s="145"/>
      <c r="R77" s="170"/>
      <c r="S77" s="170"/>
      <c r="T77" s="145"/>
      <c r="U77" s="170"/>
      <c r="V77" s="170"/>
      <c r="W77" s="170"/>
      <c r="X77" s="170"/>
      <c r="Y77" s="170"/>
      <c r="Z77" s="170"/>
      <c r="AA77" s="170"/>
      <c r="AB77" s="145"/>
      <c r="AC77" s="171"/>
      <c r="AD77" s="145"/>
      <c r="AE77" s="145"/>
      <c r="AF77" s="145"/>
      <c r="AG77" s="170"/>
      <c r="AH77" s="170"/>
      <c r="AI77" s="170"/>
      <c r="AJ77" s="170"/>
      <c r="AK77" s="170"/>
      <c r="AL77" s="170"/>
      <c r="AM77" s="145"/>
      <c r="AN77" s="170"/>
      <c r="AO77" s="170"/>
      <c r="AP77" s="171"/>
      <c r="AQ77" s="170"/>
      <c r="AR77" s="170"/>
      <c r="AS77" s="170"/>
      <c r="AT77" s="145"/>
      <c r="AU77" s="170"/>
      <c r="AV77" s="170"/>
      <c r="AW77" s="170"/>
      <c r="AX77" s="170"/>
      <c r="AY77" s="170"/>
      <c r="AZ77" s="170"/>
      <c r="BA77" s="170"/>
      <c r="BB77" s="170"/>
      <c r="BC77" s="145"/>
      <c r="BD77" s="170"/>
      <c r="BE77" s="170"/>
      <c r="BF77" s="170"/>
      <c r="BG77" s="170"/>
      <c r="BH77" s="145"/>
      <c r="BI77" s="170"/>
      <c r="BJ77" s="170"/>
      <c r="BK77" s="170"/>
      <c r="BL77" s="170"/>
      <c r="BM77" s="145"/>
      <c r="BN77" s="170"/>
      <c r="BO77" s="170"/>
      <c r="BP77" s="170"/>
      <c r="BQ77" s="170"/>
      <c r="BR77" s="145"/>
      <c r="BS77" s="170"/>
      <c r="BT77" s="171"/>
    </row>
    <row r="78" spans="1:72" ht="32.25" customHeight="1">
      <c r="A78" s="331">
        <v>67</v>
      </c>
      <c r="B78" s="488" t="s">
        <v>358</v>
      </c>
      <c r="C78" s="488" t="s">
        <v>240</v>
      </c>
      <c r="D78" s="488"/>
      <c r="E78" s="489" t="s">
        <v>386</v>
      </c>
      <c r="F78" s="490" t="s">
        <v>777</v>
      </c>
      <c r="G78" s="491" t="s">
        <v>240</v>
      </c>
      <c r="H78" s="494"/>
      <c r="I78" s="492">
        <v>10</v>
      </c>
      <c r="J78" s="492">
        <v>480</v>
      </c>
      <c r="K78" s="493">
        <f t="shared" si="1"/>
        <v>472.8</v>
      </c>
      <c r="L78" s="494" t="s">
        <v>387</v>
      </c>
      <c r="M78" s="492">
        <v>1</v>
      </c>
      <c r="N78" s="495"/>
      <c r="P78" s="170"/>
      <c r="Q78" s="145"/>
      <c r="R78" s="170"/>
      <c r="S78" s="170"/>
      <c r="T78" s="145"/>
      <c r="U78" s="170"/>
      <c r="V78" s="170"/>
      <c r="W78" s="170"/>
      <c r="X78" s="170"/>
      <c r="Y78" s="170"/>
      <c r="Z78" s="170"/>
      <c r="AA78" s="170"/>
      <c r="AB78" s="145"/>
      <c r="AC78" s="171"/>
      <c r="AD78" s="145"/>
      <c r="AE78" s="145"/>
      <c r="AF78" s="145"/>
      <c r="AG78" s="170"/>
      <c r="AH78" s="170"/>
      <c r="AI78" s="170"/>
      <c r="AJ78" s="170"/>
      <c r="AK78" s="170"/>
      <c r="AL78" s="170"/>
      <c r="AM78" s="145"/>
      <c r="AN78" s="170"/>
      <c r="AO78" s="170"/>
      <c r="AP78" s="171"/>
      <c r="AQ78" s="170"/>
      <c r="AR78" s="170"/>
      <c r="AS78" s="170"/>
      <c r="AT78" s="145"/>
      <c r="AU78" s="170"/>
      <c r="AV78" s="170"/>
      <c r="AW78" s="170"/>
      <c r="AX78" s="170"/>
      <c r="AY78" s="170"/>
      <c r="AZ78" s="170"/>
      <c r="BA78" s="170"/>
      <c r="BB78" s="170"/>
      <c r="BC78" s="145"/>
      <c r="BD78" s="170"/>
      <c r="BE78" s="170"/>
      <c r="BF78" s="170"/>
      <c r="BG78" s="170"/>
      <c r="BH78" s="145"/>
      <c r="BI78" s="170"/>
      <c r="BJ78" s="170"/>
      <c r="BK78" s="170"/>
      <c r="BL78" s="170"/>
      <c r="BM78" s="145"/>
      <c r="BN78" s="170"/>
      <c r="BO78" s="170"/>
      <c r="BP78" s="170"/>
      <c r="BQ78" s="170"/>
      <c r="BR78" s="145"/>
      <c r="BS78" s="170"/>
      <c r="BT78" s="171"/>
    </row>
    <row r="79" spans="1:72" ht="32.25" customHeight="1">
      <c r="A79" s="331">
        <v>68</v>
      </c>
      <c r="B79" s="488" t="s">
        <v>358</v>
      </c>
      <c r="C79" s="488" t="s">
        <v>240</v>
      </c>
      <c r="D79" s="488"/>
      <c r="E79" s="489" t="s">
        <v>386</v>
      </c>
      <c r="F79" s="490" t="s">
        <v>778</v>
      </c>
      <c r="G79" s="491" t="s">
        <v>240</v>
      </c>
      <c r="H79" s="494"/>
      <c r="I79" s="492">
        <v>10</v>
      </c>
      <c r="J79" s="492">
        <v>480</v>
      </c>
      <c r="K79" s="493">
        <f t="shared" si="1"/>
        <v>472.8</v>
      </c>
      <c r="L79" s="494" t="s">
        <v>387</v>
      </c>
      <c r="M79" s="492">
        <v>1</v>
      </c>
      <c r="N79" s="495"/>
      <c r="P79" s="170"/>
      <c r="Q79" s="145"/>
      <c r="R79" s="170"/>
      <c r="S79" s="170"/>
      <c r="T79" s="145"/>
      <c r="U79" s="170"/>
      <c r="V79" s="170"/>
      <c r="W79" s="170"/>
      <c r="X79" s="170"/>
      <c r="Y79" s="170"/>
      <c r="Z79" s="170"/>
      <c r="AA79" s="170"/>
      <c r="AB79" s="145"/>
      <c r="AC79" s="171"/>
      <c r="AD79" s="145"/>
      <c r="AE79" s="145"/>
      <c r="AF79" s="145"/>
      <c r="AG79" s="170"/>
      <c r="AH79" s="170"/>
      <c r="AI79" s="170"/>
      <c r="AJ79" s="170"/>
      <c r="AK79" s="170"/>
      <c r="AL79" s="170"/>
      <c r="AM79" s="145"/>
      <c r="AN79" s="170"/>
      <c r="AO79" s="170"/>
      <c r="AP79" s="171"/>
      <c r="AQ79" s="170"/>
      <c r="AR79" s="170"/>
      <c r="AS79" s="170"/>
      <c r="AT79" s="145"/>
      <c r="AU79" s="170"/>
      <c r="AV79" s="170"/>
      <c r="AW79" s="170"/>
      <c r="AX79" s="170"/>
      <c r="AY79" s="170"/>
      <c r="AZ79" s="170"/>
      <c r="BA79" s="170"/>
      <c r="BB79" s="170"/>
      <c r="BC79" s="145"/>
      <c r="BD79" s="170"/>
      <c r="BE79" s="170"/>
      <c r="BF79" s="170"/>
      <c r="BG79" s="170"/>
      <c r="BH79" s="145"/>
      <c r="BI79" s="170"/>
      <c r="BJ79" s="170"/>
      <c r="BK79" s="170"/>
      <c r="BL79" s="170"/>
      <c r="BM79" s="145"/>
      <c r="BN79" s="170"/>
      <c r="BO79" s="170"/>
      <c r="BP79" s="170"/>
      <c r="BQ79" s="170"/>
      <c r="BR79" s="145"/>
      <c r="BS79" s="170"/>
      <c r="BT79" s="171"/>
    </row>
    <row r="80" spans="1:72" ht="32.25" customHeight="1">
      <c r="A80" s="331">
        <v>69</v>
      </c>
      <c r="B80" s="488" t="s">
        <v>358</v>
      </c>
      <c r="C80" s="488" t="s">
        <v>240</v>
      </c>
      <c r="D80" s="488"/>
      <c r="E80" s="489" t="s">
        <v>386</v>
      </c>
      <c r="F80" s="490" t="s">
        <v>779</v>
      </c>
      <c r="G80" s="491" t="s">
        <v>240</v>
      </c>
      <c r="H80" s="491"/>
      <c r="I80" s="492">
        <v>20</v>
      </c>
      <c r="J80" s="492">
        <v>480</v>
      </c>
      <c r="K80" s="493">
        <f t="shared" si="1"/>
        <v>472.8</v>
      </c>
      <c r="L80" s="494" t="s">
        <v>387</v>
      </c>
      <c r="M80" s="492">
        <v>1</v>
      </c>
      <c r="N80" s="495"/>
      <c r="P80" s="170"/>
      <c r="Q80" s="145"/>
      <c r="R80" s="170"/>
      <c r="S80" s="170"/>
      <c r="T80" s="145"/>
      <c r="U80" s="170"/>
      <c r="V80" s="170"/>
      <c r="W80" s="170"/>
      <c r="X80" s="170"/>
      <c r="Y80" s="170"/>
      <c r="Z80" s="170"/>
      <c r="AA80" s="170"/>
      <c r="AB80" s="145"/>
      <c r="AC80" s="171"/>
      <c r="AD80" s="145"/>
      <c r="AE80" s="145"/>
      <c r="AF80" s="145"/>
      <c r="AG80" s="170"/>
      <c r="AH80" s="170"/>
      <c r="AI80" s="170"/>
      <c r="AJ80" s="170"/>
      <c r="AK80" s="170"/>
      <c r="AL80" s="170"/>
      <c r="AM80" s="145"/>
      <c r="AN80" s="170"/>
      <c r="AO80" s="170"/>
      <c r="AP80" s="171"/>
      <c r="AQ80" s="170"/>
      <c r="AR80" s="170"/>
      <c r="AS80" s="170"/>
      <c r="AT80" s="145"/>
      <c r="AU80" s="170"/>
      <c r="AV80" s="170"/>
      <c r="AW80" s="170"/>
      <c r="AX80" s="170"/>
      <c r="AY80" s="170"/>
      <c r="AZ80" s="170"/>
      <c r="BA80" s="170"/>
      <c r="BB80" s="170"/>
      <c r="BC80" s="145"/>
      <c r="BD80" s="170"/>
      <c r="BE80" s="170"/>
      <c r="BF80" s="170"/>
      <c r="BG80" s="170"/>
      <c r="BH80" s="145"/>
      <c r="BI80" s="170"/>
      <c r="BJ80" s="170"/>
      <c r="BK80" s="170"/>
      <c r="BL80" s="170"/>
      <c r="BM80" s="145"/>
      <c r="BN80" s="170"/>
      <c r="BO80" s="170"/>
      <c r="BP80" s="170"/>
      <c r="BQ80" s="170"/>
      <c r="BR80" s="145"/>
      <c r="BS80" s="170"/>
      <c r="BT80" s="171"/>
    </row>
    <row r="81" spans="1:72" ht="32.25" customHeight="1">
      <c r="A81" s="331">
        <v>70</v>
      </c>
      <c r="B81" s="488" t="s">
        <v>358</v>
      </c>
      <c r="C81" s="488" t="s">
        <v>240</v>
      </c>
      <c r="D81" s="488"/>
      <c r="E81" s="489" t="s">
        <v>386</v>
      </c>
      <c r="F81" s="490" t="s">
        <v>780</v>
      </c>
      <c r="G81" s="491" t="s">
        <v>240</v>
      </c>
      <c r="H81" s="494"/>
      <c r="I81" s="492">
        <v>20</v>
      </c>
      <c r="J81" s="492">
        <v>480</v>
      </c>
      <c r="K81" s="493">
        <f t="shared" si="1"/>
        <v>472.8</v>
      </c>
      <c r="L81" s="494" t="s">
        <v>387</v>
      </c>
      <c r="M81" s="492">
        <v>1</v>
      </c>
      <c r="N81" s="495"/>
      <c r="P81" s="170"/>
      <c r="Q81" s="145"/>
      <c r="R81" s="170"/>
      <c r="S81" s="170"/>
      <c r="T81" s="145"/>
      <c r="U81" s="170"/>
      <c r="V81" s="170"/>
      <c r="W81" s="170"/>
      <c r="X81" s="170"/>
      <c r="Y81" s="170"/>
      <c r="Z81" s="170"/>
      <c r="AA81" s="170"/>
      <c r="AB81" s="145"/>
      <c r="AC81" s="171"/>
      <c r="AD81" s="145"/>
      <c r="AE81" s="145"/>
      <c r="AF81" s="145"/>
      <c r="AG81" s="170"/>
      <c r="AH81" s="170"/>
      <c r="AI81" s="170"/>
      <c r="AJ81" s="170"/>
      <c r="AK81" s="170"/>
      <c r="AL81" s="170"/>
      <c r="AM81" s="145"/>
      <c r="AN81" s="170"/>
      <c r="AO81" s="170"/>
      <c r="AP81" s="171"/>
      <c r="AQ81" s="170"/>
      <c r="AR81" s="170"/>
      <c r="AS81" s="170"/>
      <c r="AT81" s="145"/>
      <c r="AU81" s="170"/>
      <c r="AV81" s="170"/>
      <c r="AW81" s="170"/>
      <c r="AX81" s="170"/>
      <c r="AY81" s="170"/>
      <c r="AZ81" s="170"/>
      <c r="BA81" s="170"/>
      <c r="BB81" s="170"/>
      <c r="BC81" s="145"/>
      <c r="BD81" s="170"/>
      <c r="BE81" s="170"/>
      <c r="BF81" s="170"/>
      <c r="BG81" s="170"/>
      <c r="BH81" s="145"/>
      <c r="BI81" s="170"/>
      <c r="BJ81" s="170"/>
      <c r="BK81" s="170"/>
      <c r="BL81" s="170"/>
      <c r="BM81" s="145"/>
      <c r="BN81" s="170"/>
      <c r="BO81" s="170"/>
      <c r="BP81" s="170"/>
      <c r="BQ81" s="170"/>
      <c r="BR81" s="145"/>
      <c r="BS81" s="170"/>
      <c r="BT81" s="171"/>
    </row>
    <row r="82" spans="1:72" ht="32.25" customHeight="1">
      <c r="A82" s="331">
        <v>71</v>
      </c>
      <c r="B82" s="488" t="s">
        <v>358</v>
      </c>
      <c r="C82" s="488" t="s">
        <v>240</v>
      </c>
      <c r="D82" s="488"/>
      <c r="E82" s="489" t="s">
        <v>386</v>
      </c>
      <c r="F82" s="490" t="s">
        <v>781</v>
      </c>
      <c r="G82" s="491" t="s">
        <v>240</v>
      </c>
      <c r="H82" s="494"/>
      <c r="I82" s="492">
        <v>20</v>
      </c>
      <c r="J82" s="492">
        <v>480</v>
      </c>
      <c r="K82" s="493">
        <f t="shared" si="1"/>
        <v>472.8</v>
      </c>
      <c r="L82" s="494" t="s">
        <v>387</v>
      </c>
      <c r="M82" s="492">
        <v>1</v>
      </c>
      <c r="N82" s="495"/>
      <c r="P82" s="170"/>
      <c r="Q82" s="145"/>
      <c r="R82" s="170"/>
      <c r="S82" s="170"/>
      <c r="T82" s="145"/>
      <c r="U82" s="170"/>
      <c r="V82" s="170"/>
      <c r="W82" s="170"/>
      <c r="X82" s="170"/>
      <c r="Y82" s="170"/>
      <c r="Z82" s="170"/>
      <c r="AA82" s="170"/>
      <c r="AB82" s="145"/>
      <c r="AC82" s="171"/>
      <c r="AD82" s="145"/>
      <c r="AE82" s="145"/>
      <c r="AF82" s="145"/>
      <c r="AG82" s="170"/>
      <c r="AH82" s="170"/>
      <c r="AI82" s="170"/>
      <c r="AJ82" s="170"/>
      <c r="AK82" s="170"/>
      <c r="AL82" s="170"/>
      <c r="AM82" s="145"/>
      <c r="AN82" s="170"/>
      <c r="AO82" s="170"/>
      <c r="AP82" s="171"/>
      <c r="AQ82" s="170"/>
      <c r="AR82" s="170"/>
      <c r="AS82" s="170"/>
      <c r="AT82" s="145"/>
      <c r="AU82" s="170"/>
      <c r="AV82" s="170"/>
      <c r="AW82" s="170"/>
      <c r="AX82" s="170"/>
      <c r="AY82" s="170"/>
      <c r="AZ82" s="170"/>
      <c r="BA82" s="170"/>
      <c r="BB82" s="170"/>
      <c r="BC82" s="145"/>
      <c r="BD82" s="170"/>
      <c r="BE82" s="170"/>
      <c r="BF82" s="170"/>
      <c r="BG82" s="170"/>
      <c r="BH82" s="145"/>
      <c r="BI82" s="170"/>
      <c r="BJ82" s="170"/>
      <c r="BK82" s="170"/>
      <c r="BL82" s="170"/>
      <c r="BM82" s="145"/>
      <c r="BN82" s="170"/>
      <c r="BO82" s="170"/>
      <c r="BP82" s="170"/>
      <c r="BQ82" s="170"/>
      <c r="BR82" s="145"/>
      <c r="BS82" s="170"/>
      <c r="BT82" s="171"/>
    </row>
    <row r="83" spans="1:72" ht="32.25" customHeight="1">
      <c r="A83" s="331">
        <v>72</v>
      </c>
      <c r="B83" s="488" t="s">
        <v>358</v>
      </c>
      <c r="C83" s="488" t="s">
        <v>240</v>
      </c>
      <c r="D83" s="488"/>
      <c r="E83" s="489" t="s">
        <v>386</v>
      </c>
      <c r="F83" s="490" t="s">
        <v>782</v>
      </c>
      <c r="G83" s="491" t="s">
        <v>240</v>
      </c>
      <c r="H83" s="494"/>
      <c r="I83" s="492">
        <v>20</v>
      </c>
      <c r="J83" s="492">
        <v>30</v>
      </c>
      <c r="K83" s="493">
        <f t="shared" si="1"/>
        <v>29.55</v>
      </c>
      <c r="L83" s="494" t="s">
        <v>387</v>
      </c>
      <c r="M83" s="492">
        <v>1</v>
      </c>
      <c r="N83" s="495"/>
      <c r="P83" s="170"/>
      <c r="Q83" s="145"/>
      <c r="R83" s="170"/>
      <c r="S83" s="170"/>
      <c r="T83" s="145"/>
      <c r="U83" s="170"/>
      <c r="V83" s="170"/>
      <c r="W83" s="170"/>
      <c r="X83" s="170"/>
      <c r="Y83" s="170"/>
      <c r="Z83" s="170"/>
      <c r="AA83" s="170"/>
      <c r="AB83" s="145"/>
      <c r="AC83" s="171"/>
      <c r="AD83" s="145"/>
      <c r="AE83" s="145"/>
      <c r="AF83" s="145"/>
      <c r="AG83" s="170"/>
      <c r="AH83" s="170"/>
      <c r="AI83" s="170"/>
      <c r="AJ83" s="170"/>
      <c r="AK83" s="170"/>
      <c r="AL83" s="170"/>
      <c r="AM83" s="145"/>
      <c r="AN83" s="170"/>
      <c r="AO83" s="170"/>
      <c r="AP83" s="171"/>
      <c r="AQ83" s="170"/>
      <c r="AR83" s="170"/>
      <c r="AS83" s="170"/>
      <c r="AT83" s="145"/>
      <c r="AU83" s="170"/>
      <c r="AV83" s="170"/>
      <c r="AW83" s="170"/>
      <c r="AX83" s="170"/>
      <c r="AY83" s="170"/>
      <c r="AZ83" s="170"/>
      <c r="BA83" s="170"/>
      <c r="BB83" s="170"/>
      <c r="BC83" s="145"/>
      <c r="BD83" s="170"/>
      <c r="BE83" s="170"/>
      <c r="BF83" s="170"/>
      <c r="BG83" s="170"/>
      <c r="BH83" s="145"/>
      <c r="BI83" s="170"/>
      <c r="BJ83" s="170"/>
      <c r="BK83" s="170"/>
      <c r="BL83" s="170"/>
      <c r="BM83" s="145"/>
      <c r="BN83" s="170"/>
      <c r="BO83" s="170"/>
      <c r="BP83" s="170"/>
      <c r="BQ83" s="170"/>
      <c r="BR83" s="145"/>
      <c r="BS83" s="170"/>
      <c r="BT83" s="171"/>
    </row>
    <row r="84" spans="1:72" ht="32.25" customHeight="1">
      <c r="A84" s="331">
        <v>73</v>
      </c>
      <c r="B84" s="488" t="s">
        <v>358</v>
      </c>
      <c r="C84" s="488" t="s">
        <v>240</v>
      </c>
      <c r="D84" s="488"/>
      <c r="E84" s="489" t="s">
        <v>386</v>
      </c>
      <c r="F84" s="490" t="s">
        <v>783</v>
      </c>
      <c r="G84" s="491" t="s">
        <v>240</v>
      </c>
      <c r="H84" s="494"/>
      <c r="I84" s="492">
        <v>25</v>
      </c>
      <c r="J84" s="492">
        <v>30</v>
      </c>
      <c r="K84" s="493">
        <f t="shared" si="1"/>
        <v>29.55</v>
      </c>
      <c r="L84" s="494" t="s">
        <v>387</v>
      </c>
      <c r="M84" s="492">
        <v>1</v>
      </c>
      <c r="N84" s="495"/>
      <c r="P84" s="170"/>
      <c r="Q84" s="145"/>
      <c r="R84" s="170"/>
      <c r="S84" s="170"/>
      <c r="T84" s="145"/>
      <c r="U84" s="170"/>
      <c r="V84" s="170"/>
      <c r="W84" s="170"/>
      <c r="X84" s="170"/>
      <c r="Y84" s="170"/>
      <c r="Z84" s="170"/>
      <c r="AA84" s="170"/>
      <c r="AB84" s="145"/>
      <c r="AC84" s="171"/>
      <c r="AD84" s="145"/>
      <c r="AE84" s="145"/>
      <c r="AF84" s="145"/>
      <c r="AG84" s="170"/>
      <c r="AH84" s="170"/>
      <c r="AI84" s="170"/>
      <c r="AJ84" s="170"/>
      <c r="AK84" s="170"/>
      <c r="AL84" s="170"/>
      <c r="AM84" s="145"/>
      <c r="AN84" s="170"/>
      <c r="AO84" s="170"/>
      <c r="AP84" s="171"/>
      <c r="AQ84" s="170"/>
      <c r="AR84" s="170"/>
      <c r="AS84" s="170"/>
      <c r="AT84" s="145"/>
      <c r="AU84" s="170"/>
      <c r="AV84" s="170"/>
      <c r="AW84" s="170"/>
      <c r="AX84" s="170"/>
      <c r="AY84" s="170"/>
      <c r="AZ84" s="170"/>
      <c r="BA84" s="170"/>
      <c r="BB84" s="170"/>
      <c r="BC84" s="145"/>
      <c r="BD84" s="170"/>
      <c r="BE84" s="170"/>
      <c r="BF84" s="170"/>
      <c r="BG84" s="170"/>
      <c r="BH84" s="145"/>
      <c r="BI84" s="170"/>
      <c r="BJ84" s="170"/>
      <c r="BK84" s="170"/>
      <c r="BL84" s="170"/>
      <c r="BM84" s="145"/>
      <c r="BN84" s="170"/>
      <c r="BO84" s="170"/>
      <c r="BP84" s="170"/>
      <c r="BQ84" s="170"/>
      <c r="BR84" s="145"/>
      <c r="BS84" s="170"/>
      <c r="BT84" s="171"/>
    </row>
    <row r="85" spans="1:72" ht="32.25" customHeight="1">
      <c r="A85" s="331">
        <v>74</v>
      </c>
      <c r="B85" s="488" t="s">
        <v>358</v>
      </c>
      <c r="C85" s="488" t="s">
        <v>240</v>
      </c>
      <c r="D85" s="488"/>
      <c r="E85" s="489" t="s">
        <v>386</v>
      </c>
      <c r="F85" s="490" t="s">
        <v>784</v>
      </c>
      <c r="G85" s="491" t="s">
        <v>240</v>
      </c>
      <c r="H85" s="494"/>
      <c r="I85" s="492">
        <v>10</v>
      </c>
      <c r="J85" s="492">
        <v>50</v>
      </c>
      <c r="K85" s="493">
        <f t="shared" si="1"/>
        <v>49.25</v>
      </c>
      <c r="L85" s="494" t="s">
        <v>387</v>
      </c>
      <c r="M85" s="492">
        <v>1</v>
      </c>
      <c r="N85" s="495"/>
      <c r="P85" s="170"/>
      <c r="Q85" s="145"/>
      <c r="R85" s="170"/>
      <c r="S85" s="170"/>
      <c r="T85" s="145"/>
      <c r="U85" s="170"/>
      <c r="V85" s="170"/>
      <c r="W85" s="170"/>
      <c r="X85" s="170"/>
      <c r="Y85" s="170"/>
      <c r="Z85" s="170"/>
      <c r="AA85" s="170"/>
      <c r="AB85" s="145"/>
      <c r="AC85" s="171"/>
      <c r="AD85" s="145"/>
      <c r="AE85" s="145"/>
      <c r="AF85" s="145"/>
      <c r="AG85" s="170"/>
      <c r="AH85" s="170"/>
      <c r="AI85" s="170"/>
      <c r="AJ85" s="170"/>
      <c r="AK85" s="170"/>
      <c r="AL85" s="170"/>
      <c r="AM85" s="145"/>
      <c r="AN85" s="170"/>
      <c r="AO85" s="170"/>
      <c r="AP85" s="171"/>
      <c r="AQ85" s="170"/>
      <c r="AR85" s="170"/>
      <c r="AS85" s="170"/>
      <c r="AT85" s="145"/>
      <c r="AU85" s="170"/>
      <c r="AV85" s="170"/>
      <c r="AW85" s="170"/>
      <c r="AX85" s="170"/>
      <c r="AY85" s="170"/>
      <c r="AZ85" s="170"/>
      <c r="BA85" s="170"/>
      <c r="BB85" s="170"/>
      <c r="BC85" s="145"/>
      <c r="BD85" s="170"/>
      <c r="BE85" s="170"/>
      <c r="BF85" s="170"/>
      <c r="BG85" s="170"/>
      <c r="BH85" s="145"/>
      <c r="BI85" s="170"/>
      <c r="BJ85" s="170"/>
      <c r="BK85" s="170"/>
      <c r="BL85" s="170"/>
      <c r="BM85" s="145"/>
      <c r="BN85" s="170"/>
      <c r="BO85" s="170"/>
      <c r="BP85" s="170"/>
      <c r="BQ85" s="170"/>
      <c r="BR85" s="145"/>
      <c r="BS85" s="170"/>
      <c r="BT85" s="171"/>
    </row>
    <row r="86" spans="1:72" ht="18" customHeight="1">
      <c r="A86" s="311"/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</row>
    <row r="87" spans="1:72" ht="18" customHeight="1">
      <c r="A87" s="210" t="s">
        <v>261</v>
      </c>
      <c r="B87" s="172"/>
      <c r="C87" s="153"/>
      <c r="D87" s="153"/>
      <c r="E87" s="153"/>
      <c r="F87" s="154"/>
      <c r="G87" s="154"/>
      <c r="H87" s="154"/>
      <c r="I87" s="422">
        <f>SUM(I12:I86)</f>
        <v>1255</v>
      </c>
      <c r="J87" s="423">
        <v>13980</v>
      </c>
      <c r="K87" s="423">
        <v>13950</v>
      </c>
      <c r="L87" s="424"/>
      <c r="M87" s="423">
        <f>SUM(M12:M86)</f>
        <v>74</v>
      </c>
      <c r="N87" s="422">
        <f>SUM(N12:N86)</f>
        <v>0</v>
      </c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</row>
    <row r="88" spans="16:72" ht="13.5"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</row>
    <row r="89" spans="16:72" ht="13.5"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</row>
    <row r="90" spans="1:72" ht="13.5">
      <c r="A90" s="139" t="s">
        <v>289</v>
      </c>
      <c r="C90" s="139">
        <f>COUNTA(A12:A86)</f>
        <v>74</v>
      </c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</row>
    <row r="91" spans="16:72" ht="13.5"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</row>
    <row r="92" spans="16:72" ht="13.5"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</row>
    <row r="93" spans="16:72" ht="13.5"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</row>
    <row r="94" spans="2:72" ht="13.5">
      <c r="B94" s="139" t="s">
        <v>31</v>
      </c>
      <c r="F94" s="139">
        <v>1391</v>
      </c>
      <c r="G94" s="139">
        <v>1384</v>
      </c>
      <c r="H94" s="139">
        <v>30</v>
      </c>
      <c r="I94" s="139">
        <v>207</v>
      </c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</row>
    <row r="95" spans="16:72" ht="13.5"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</row>
    <row r="96" spans="16:72" ht="13.5"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</row>
    <row r="97" spans="16:72" ht="13.5"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</row>
    <row r="98" spans="16:72" ht="13.5"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</row>
    <row r="99" spans="16:72" ht="13.5"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</row>
    <row r="100" spans="2:72" ht="13.5">
      <c r="B100" s="139" t="s">
        <v>289</v>
      </c>
      <c r="C100" s="139">
        <v>30</v>
      </c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</row>
    <row r="101" spans="16:72" ht="13.5"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</row>
    <row r="102" spans="16:72" ht="13.5"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</row>
    <row r="103" spans="16:72" ht="13.5"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</row>
    <row r="104" spans="16:72" ht="13.5"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</row>
    <row r="105" spans="16:72" ht="13.5"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</row>
    <row r="106" spans="16:72" ht="13.5"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</row>
    <row r="107" spans="16:72" ht="13.5"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</row>
    <row r="108" spans="16:72" ht="13.5"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</row>
    <row r="109" spans="16:72" ht="13.5"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</row>
    <row r="110" spans="16:72" ht="13.5"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</row>
    <row r="111" spans="16:72" ht="13.5"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</row>
    <row r="112" spans="16:72" ht="13.5"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</row>
  </sheetData>
  <sheetProtection/>
  <mergeCells count="1">
    <mergeCell ref="A8:I8"/>
  </mergeCells>
  <printOptions horizontalCentered="1" verticalCentered="1"/>
  <pageMargins left="0.7874015748031497" right="0.1968503937007874" top="0.4330708661417323" bottom="0.8267716535433072" header="0.5118110236220472" footer="0.5118110236220472"/>
  <pageSetup firstPageNumber="19" useFirstPageNumber="1" fitToHeight="0" fitToWidth="1" horizontalDpi="600" verticalDpi="600" orientation="portrait" scale="54" r:id="rId2"/>
  <headerFooter alignWithMargins="0">
    <oddHeader xml:space="preserve">&amp;C   </oddHeader>
    <oddFooter>&amp;C&amp;12&amp;P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CCINSHAE</dc:creator>
  <cp:keywords/>
  <dc:description/>
  <cp:lastModifiedBy>Hortencia Taboada Garcia</cp:lastModifiedBy>
  <cp:lastPrinted>2016-03-22T21:36:26Z</cp:lastPrinted>
  <dcterms:created xsi:type="dcterms:W3CDTF">2012-06-01T23:35:24Z</dcterms:created>
  <dcterms:modified xsi:type="dcterms:W3CDTF">2018-11-22T00:45:51Z</dcterms:modified>
  <cp:category/>
  <cp:version/>
  <cp:contentType/>
  <cp:contentStatus/>
</cp:coreProperties>
</file>